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\КТЗ\2.Закупки\2020\243. СМР, электромонтаж, кабельн. Киров (Каркищенко)\Для размещения на ЭТП\"/>
    </mc:Choice>
  </mc:AlternateContent>
  <bookViews>
    <workbookView xWindow="0" yWindow="0" windowWidth="28800" windowHeight="12330" tabRatio="572"/>
  </bookViews>
  <sheets>
    <sheet name="СМР" sheetId="20734" r:id="rId1"/>
  </sheets>
  <definedNames>
    <definedName name="a01_СС_Титул_pre_rep">#REF!</definedName>
    <definedName name="a02_СС_Шапка_pre_rep">#REF!</definedName>
    <definedName name="a06_СС_Лимитированные_pre_rep">#REF!</definedName>
    <definedName name="a08_СС_ЗаголовокЛимит_pre_rep">#REF!</definedName>
    <definedName name="a11_О_Титул_pre_rep">#REF!</definedName>
    <definedName name="a12_О_Шапка_pre_rep">#REF!</definedName>
    <definedName name="a14_О_ИтогГрафы_pre_rep">#REF!</definedName>
    <definedName name="a16_О_Лимитированные_pre_rep">#REF!</definedName>
    <definedName name="a17_О_Концовка_pre_rep">#REF!</definedName>
    <definedName name="a23_С_Заголовок_pre_rep">#REF!</definedName>
    <definedName name="a24_С_ИтогГрафы_pre_rep">#REF!</definedName>
    <definedName name="a27_С_Концовка_pre_rep">#REF!</definedName>
    <definedName name="a33_Р_Заголовок_pre_rep">#REF!</definedName>
    <definedName name="a34_Р_ИтогГрафы_pre_rep">#REF!</definedName>
    <definedName name="a51_Ст_Строка_pre_rep">#REF!</definedName>
    <definedName name="a53_Ст_Индексы_pre_rep">#REF!</definedName>
    <definedName name="a54_Ст_НРиСП_pre_rep">#REF!</definedName>
    <definedName name="a61_ПСт_Подстрока_pre_rep">#REF!</definedName>
    <definedName name="_xlnm.Print_Area" localSheetId="0">СМР!$A$2:$J$126</definedName>
  </definedNames>
  <calcPr calcId="162913"/>
</workbook>
</file>

<file path=xl/calcChain.xml><?xml version="1.0" encoding="utf-8"?>
<calcChain xmlns="http://schemas.openxmlformats.org/spreadsheetml/2006/main">
  <c r="F19" i="20734" l="1"/>
  <c r="H19" i="20734"/>
  <c r="I19" i="20734" s="1"/>
  <c r="H85" i="20734" l="1"/>
  <c r="F85" i="20734"/>
  <c r="I85" i="20734" l="1"/>
  <c r="H88" i="20734"/>
  <c r="F88" i="20734"/>
  <c r="I88" i="20734" s="1"/>
  <c r="F89" i="20734"/>
  <c r="H89" i="20734"/>
  <c r="I89" i="20734" l="1"/>
  <c r="H51" i="20734"/>
  <c r="F51" i="20734"/>
  <c r="I51" i="20734" s="1"/>
  <c r="D38" i="20734"/>
  <c r="D35" i="20734"/>
  <c r="D36" i="20734"/>
  <c r="D37" i="20734"/>
  <c r="D34" i="20734"/>
  <c r="H24" i="20734"/>
  <c r="F24" i="20734"/>
  <c r="I24" i="20734" s="1"/>
  <c r="F87" i="20734" l="1"/>
  <c r="H87" i="20734"/>
  <c r="F90" i="20734"/>
  <c r="H90" i="20734"/>
  <c r="F91" i="20734"/>
  <c r="H91" i="20734"/>
  <c r="F92" i="20734"/>
  <c r="H92" i="20734"/>
  <c r="F93" i="20734"/>
  <c r="H93" i="20734"/>
  <c r="F94" i="20734"/>
  <c r="H94" i="20734"/>
  <c r="F95" i="20734"/>
  <c r="H95" i="20734"/>
  <c r="F96" i="20734"/>
  <c r="H96" i="20734"/>
  <c r="F97" i="20734"/>
  <c r="H97" i="20734"/>
  <c r="F98" i="20734"/>
  <c r="H98" i="20734"/>
  <c r="F99" i="20734"/>
  <c r="H99" i="20734"/>
  <c r="F100" i="20734"/>
  <c r="H100" i="20734"/>
  <c r="F101" i="20734"/>
  <c r="H101" i="20734"/>
  <c r="F102" i="20734"/>
  <c r="H102" i="20734"/>
  <c r="H86" i="20734"/>
  <c r="F86" i="20734"/>
  <c r="I102" i="20734" l="1"/>
  <c r="I90" i="20734"/>
  <c r="I91" i="20734"/>
  <c r="I98" i="20734"/>
  <c r="I94" i="20734"/>
  <c r="I92" i="20734"/>
  <c r="I99" i="20734"/>
  <c r="I86" i="20734"/>
  <c r="I100" i="20734"/>
  <c r="I97" i="20734"/>
  <c r="I95" i="20734"/>
  <c r="I87" i="20734"/>
  <c r="I101" i="20734"/>
  <c r="I96" i="20734"/>
  <c r="I93" i="20734"/>
  <c r="I103" i="20734" l="1"/>
  <c r="H73" i="20734"/>
  <c r="F73" i="20734"/>
  <c r="H72" i="20734"/>
  <c r="F72" i="20734"/>
  <c r="H71" i="20734"/>
  <c r="F71" i="20734"/>
  <c r="H81" i="20734"/>
  <c r="F81" i="20734"/>
  <c r="H82" i="20734"/>
  <c r="F82" i="20734"/>
  <c r="H60" i="20734"/>
  <c r="F60" i="20734"/>
  <c r="H106" i="20734"/>
  <c r="F106" i="20734"/>
  <c r="I72" i="20734" l="1"/>
  <c r="I82" i="20734"/>
  <c r="I73" i="20734"/>
  <c r="I71" i="20734"/>
  <c r="I81" i="20734"/>
  <c r="I60" i="20734"/>
  <c r="I106" i="20734"/>
  <c r="H52" i="20734" l="1"/>
  <c r="F52" i="20734"/>
  <c r="H31" i="20734"/>
  <c r="F31" i="20734"/>
  <c r="H18" i="20734"/>
  <c r="F18" i="20734"/>
  <c r="I52" i="20734" l="1"/>
  <c r="I31" i="20734"/>
  <c r="I18" i="20734"/>
  <c r="F61" i="20734" l="1"/>
  <c r="H59" i="20734"/>
  <c r="F59" i="20734"/>
  <c r="I59" i="20734" l="1"/>
  <c r="H11" i="20734" l="1"/>
  <c r="H78" i="20734" l="1"/>
  <c r="F78" i="20734"/>
  <c r="H75" i="20734"/>
  <c r="F75" i="20734"/>
  <c r="H63" i="20734"/>
  <c r="F63" i="20734"/>
  <c r="H56" i="20734"/>
  <c r="F56" i="20734"/>
  <c r="H64" i="20734"/>
  <c r="F64" i="20734"/>
  <c r="I78" i="20734" l="1"/>
  <c r="I63" i="20734"/>
  <c r="I75" i="20734"/>
  <c r="I64" i="20734"/>
  <c r="I56" i="20734"/>
  <c r="H47" i="20734" l="1"/>
  <c r="F47" i="20734"/>
  <c r="I47" i="20734" l="1"/>
  <c r="H66" i="20734" l="1"/>
  <c r="F66" i="20734"/>
  <c r="I66" i="20734" l="1"/>
  <c r="H20" i="20734" l="1"/>
  <c r="F20" i="20734"/>
  <c r="I20" i="20734" l="1"/>
  <c r="F44" i="20734" l="1"/>
  <c r="F45" i="20734"/>
  <c r="F43" i="20734"/>
  <c r="H45" i="20734"/>
  <c r="H44" i="20734"/>
  <c r="H43" i="20734"/>
  <c r="H36" i="20734"/>
  <c r="F36" i="20734"/>
  <c r="I36" i="20734" l="1"/>
  <c r="I44" i="20734"/>
  <c r="I45" i="20734"/>
  <c r="I43" i="20734"/>
  <c r="H34" i="20734"/>
  <c r="F34" i="20734"/>
  <c r="H35" i="20734"/>
  <c r="F35" i="20734"/>
  <c r="I35" i="20734" l="1"/>
  <c r="I34" i="20734"/>
  <c r="H28" i="20734" l="1"/>
  <c r="F28" i="20734"/>
  <c r="I28" i="20734" l="1"/>
  <c r="H13" i="20734" l="1"/>
  <c r="F13" i="20734"/>
  <c r="I13" i="20734" l="1"/>
  <c r="H12" i="20734"/>
  <c r="F12" i="20734"/>
  <c r="H46" i="20734"/>
  <c r="F46" i="20734"/>
  <c r="H77" i="20734"/>
  <c r="F77" i="20734"/>
  <c r="H69" i="20734"/>
  <c r="F69" i="20734"/>
  <c r="I77" i="20734" l="1"/>
  <c r="I69" i="20734"/>
  <c r="I46" i="20734"/>
  <c r="I12" i="20734"/>
  <c r="H105" i="20734" l="1"/>
  <c r="H107" i="20734"/>
  <c r="F105" i="20734"/>
  <c r="F107" i="20734"/>
  <c r="H61" i="20734"/>
  <c r="H62" i="20734"/>
  <c r="H67" i="20734"/>
  <c r="H68" i="20734"/>
  <c r="H70" i="20734"/>
  <c r="H74" i="20734"/>
  <c r="H76" i="20734"/>
  <c r="H79" i="20734"/>
  <c r="H80" i="20734"/>
  <c r="H65" i="20734"/>
  <c r="F62" i="20734"/>
  <c r="F67" i="20734"/>
  <c r="F68" i="20734"/>
  <c r="F70" i="20734"/>
  <c r="F74" i="20734"/>
  <c r="F76" i="20734"/>
  <c r="F79" i="20734"/>
  <c r="F80" i="20734"/>
  <c r="F65" i="20734"/>
  <c r="H53" i="20734"/>
  <c r="H54" i="20734"/>
  <c r="H55" i="20734"/>
  <c r="F53" i="20734"/>
  <c r="F54" i="20734"/>
  <c r="F55" i="20734"/>
  <c r="H50" i="20734"/>
  <c r="F50" i="20734"/>
  <c r="H29" i="20734"/>
  <c r="H30" i="20734"/>
  <c r="H32" i="20734"/>
  <c r="H33" i="20734"/>
  <c r="H37" i="20734"/>
  <c r="H38" i="20734"/>
  <c r="H39" i="20734"/>
  <c r="H40" i="20734"/>
  <c r="H41" i="20734"/>
  <c r="H42" i="20734"/>
  <c r="F29" i="20734"/>
  <c r="F30" i="20734"/>
  <c r="F32" i="20734"/>
  <c r="F33" i="20734"/>
  <c r="F37" i="20734"/>
  <c r="F38" i="20734"/>
  <c r="F39" i="20734"/>
  <c r="F40" i="20734"/>
  <c r="F41" i="20734"/>
  <c r="F42" i="20734"/>
  <c r="H25" i="20734"/>
  <c r="F25" i="20734"/>
  <c r="H23" i="20734"/>
  <c r="F23" i="20734"/>
  <c r="H14" i="20734"/>
  <c r="H15" i="20734"/>
  <c r="H16" i="20734"/>
  <c r="H17" i="20734"/>
  <c r="F14" i="20734"/>
  <c r="F15" i="20734"/>
  <c r="F16" i="20734"/>
  <c r="F17" i="20734"/>
  <c r="F11" i="20734"/>
  <c r="H8" i="20734"/>
  <c r="F8" i="20734"/>
  <c r="I70" i="20734" l="1"/>
  <c r="I62" i="20734"/>
  <c r="I79" i="20734"/>
  <c r="I67" i="20734"/>
  <c r="I65" i="20734"/>
  <c r="I74" i="20734"/>
  <c r="I61" i="20734"/>
  <c r="I80" i="20734"/>
  <c r="I68" i="20734"/>
  <c r="I76" i="20734"/>
  <c r="I50" i="20734"/>
  <c r="I8" i="20734"/>
  <c r="I25" i="20734"/>
  <c r="I37" i="20734"/>
  <c r="I14" i="20734"/>
  <c r="I17" i="20734"/>
  <c r="I15" i="20734"/>
  <c r="I107" i="20734"/>
  <c r="I53" i="20734"/>
  <c r="I40" i="20734"/>
  <c r="I33" i="20734"/>
  <c r="I32" i="20734"/>
  <c r="I29" i="20734"/>
  <c r="I23" i="20734"/>
  <c r="I42" i="20734"/>
  <c r="I39" i="20734"/>
  <c r="I105" i="20734"/>
  <c r="I11" i="20734"/>
  <c r="I16" i="20734"/>
  <c r="I55" i="20734"/>
  <c r="I54" i="20734"/>
  <c r="I41" i="20734"/>
  <c r="I38" i="20734"/>
  <c r="I30" i="20734"/>
  <c r="J49" i="20734"/>
  <c r="I26" i="20734" l="1"/>
  <c r="I83" i="20734"/>
  <c r="I108" i="20734"/>
  <c r="I21" i="20734"/>
  <c r="I57" i="20734"/>
  <c r="I48" i="20734"/>
  <c r="I9" i="20734"/>
  <c r="H110" i="20734" l="1"/>
  <c r="H111" i="20734" s="1"/>
</calcChain>
</file>

<file path=xl/sharedStrings.xml><?xml version="1.0" encoding="utf-8"?>
<sst xmlns="http://schemas.openxmlformats.org/spreadsheetml/2006/main" count="208" uniqueCount="125">
  <si>
    <t>ИТОГО по смете:</t>
  </si>
  <si>
    <t xml:space="preserve">Наименование работ </t>
  </si>
  <si>
    <t>Един. изм.</t>
  </si>
  <si>
    <t>Объем работ</t>
  </si>
  <si>
    <t>Стоимость работ (включая НДС) в рублях.</t>
  </si>
  <si>
    <t>Всего стоимость работ и материалов</t>
  </si>
  <si>
    <t>единицы</t>
  </si>
  <si>
    <t>итого материал</t>
  </si>
  <si>
    <t>итого работа</t>
  </si>
  <si>
    <t xml:space="preserve">№  
п./п.  </t>
  </si>
  <si>
    <t>Стоимость материалов и оборудования (включая НДС) в рублях</t>
  </si>
  <si>
    <t>В т.ч. НДС-20%</t>
  </si>
  <si>
    <t>Демонтажные работы</t>
  </si>
  <si>
    <t>Отделочные работы</t>
  </si>
  <si>
    <t>Общие проектные работы</t>
  </si>
  <si>
    <t>компл</t>
  </si>
  <si>
    <t>Проект ЭОМ</t>
  </si>
  <si>
    <t>Итого по разделу</t>
  </si>
  <si>
    <t>м2</t>
  </si>
  <si>
    <t>шт</t>
  </si>
  <si>
    <t>м.п</t>
  </si>
  <si>
    <t>м.п.</t>
  </si>
  <si>
    <t>компл.</t>
  </si>
  <si>
    <t>Устройство ОВиК</t>
  </si>
  <si>
    <t>Устройство ЭОМ</t>
  </si>
  <si>
    <t>Прочие работы</t>
  </si>
  <si>
    <t>Монтаж трассы дренажа</t>
  </si>
  <si>
    <t>Поставка и монтаж дренажного насоса</t>
  </si>
  <si>
    <t>Монтаж и подключение электрического щита с наполнением (автоматическими выключателями)</t>
  </si>
  <si>
    <t>комплект.</t>
  </si>
  <si>
    <t>Счетчик электроэнергии трехфазный</t>
  </si>
  <si>
    <t>Установка реле времени для автоматического включения рекламы (Таймер электронный астрономический суточный ТЭ-АС или аналог). На группу вывеска, реклама, лайт-боксы</t>
  </si>
  <si>
    <t>Монтаж кабель ВВГнг-ls 3x2.5 мм для розеточных групп</t>
  </si>
  <si>
    <t>Монтаж светильников светодиодных 36w 595х595х19 4500K 2900Лм призма IP40 в подвесной потолок</t>
  </si>
  <si>
    <t>Монтаж кабеля для наружной рекламы</t>
  </si>
  <si>
    <t>Строительные работы</t>
  </si>
  <si>
    <t>Требования к качеству выполняемых работ - по нормам СНиП (там, где требуется качество лучше, чем в СНиП, требования и допуски формулируются отдельно). В графе "Материалы" указана стоимость материалов с доставкой на объект. На материалы должны быть учтены все запасы, отходы, нахлесты и т.д. согласно СНиП. В графе "Работы" указаны: итоговая стоимость работ с учетом оплаты труда рабочим, ИТР, руководству состава компании в т.ч. и в ночное время, доставки работников на объект, их проживание вне объекта, охраны объекта и находящихся на нем материалов и оборудования, временной защиты конструкций, оборудования и отделываемых поверхностей от порчи, кажддневная уборка, выгрузка-погрузка и переноска строительных материалов, монтаж-демонтаж подмостей, оплаты устройства временного электро (водо)снабжения, канализования, мероприятий по обеспечению на объекте необходимых мер по противопожарной безопасности и безопасности труда, спецодежды, устройства временных бытовых помещений для строителей, затраты на временную мебель, связь, интернет. В этой же графе учтены необходимое налогооблажение при оплате материалов и работ по б.н. расчету и сметная прибыль подрядчика, оформление исполнительной документации. Все перечисленное оговаривается и согласовывается на весь период комплексного ремонта по строительно-монтажным, отделочным работам и устройству инжененрных сетей.</t>
  </si>
  <si>
    <t>Вывоз строительного мусора, с выносом и погрузкой</t>
  </si>
  <si>
    <t>Монтаж подвесного потолка типа Армстронг "Байкал", разм. 600х600мм. Подвесная система каркаса: Т-24. Цвет: белый.</t>
  </si>
  <si>
    <t>Монтаж доводчиков на двери с внутренней стороны</t>
  </si>
  <si>
    <t xml:space="preserve">Монтаж "Финской" межкомнатной двери 800х2000, полотно гладкое, цвет-белый, в комплекте с мотажом стандартного замка, нажимной ручкой, фурнитурой и наличниками. </t>
  </si>
  <si>
    <t>Установка и расключение распаячной коробки</t>
  </si>
  <si>
    <t>Устройство кабель-канала 80х60мм для монтажа розеток под столами, в комплекте с заглушками, углами и соединителями</t>
  </si>
  <si>
    <t xml:space="preserve">Изготовление и монтаж плинтуса из керамогранита Н=65мм с затиркой швов, шпаклёвкой и окраской примыканий к стене </t>
  </si>
  <si>
    <t>Демонтажные работы по электрике (провода, розетки, выключатели и т.д.)</t>
  </si>
  <si>
    <t>Демонтажные работы Вентиляции и дымоудаления</t>
  </si>
  <si>
    <t>Демонтажные работы Водопровода и водоотведения</t>
  </si>
  <si>
    <t xml:space="preserve">Оклейка стен, колон и ниш, включая оконные и дверные откосы, армирующим шпатлёвку стеклохолстом "паутинка" </t>
  </si>
  <si>
    <t xml:space="preserve">Шпаклевка поверхностей стен, колон и ниш, включая оконные и дверные откосы, "под покраску" </t>
  </si>
  <si>
    <t>Шпаклевка поверхностей стен, колон и ниш, включая оконные и дверные откосы, под оклейку стеклохолстом "паутинка", для армирования шпатлевки. На углы монтируется малярный уголок.</t>
  </si>
  <si>
    <t>Шпаклевка поверхностей подвесного потолка из ГКЛ, под оклейку стеклохолстом "паутинка", для армирования шпатлевки.</t>
  </si>
  <si>
    <t xml:space="preserve">Оклейка поверхности подвесного потолка из ГКЛ , армирующим шпатлёвку стеклохолстом "паутинка" </t>
  </si>
  <si>
    <t xml:space="preserve">Шпаклевка поверхности подвесного потолка из ГКЛ, "под покраску" </t>
  </si>
  <si>
    <t>Окраска стен, колон и ниш, , включая оконные и дверные откосы, за 2 раза, цвет белый Ral 9016</t>
  </si>
  <si>
    <t>Окраска стен, колон и ниш, включая оконные и дверные откосы, за 2 раза, цвет красный Ral 3020</t>
  </si>
  <si>
    <t>Демонтаж существующего напольного покрытия</t>
  </si>
  <si>
    <t>Устройство ревизионных люков</t>
  </si>
  <si>
    <t xml:space="preserve">Устройство отверстий в стенах и перекрытиях, с монтажом гильз для воздуховодов </t>
  </si>
  <si>
    <t>Устройство отверстий в стенах и перекрытиях, с монтажом гильз для электропроводки</t>
  </si>
  <si>
    <t>Монтаж кабель ВВГнг-ls 3x1.5 мм для освещения, аварийного освещения, для системы лайтбоксов в окна</t>
  </si>
  <si>
    <r>
      <t xml:space="preserve">Монтаж и подключение </t>
    </r>
    <r>
      <rPr>
        <b/>
        <sz val="9"/>
        <rFont val="Times New Roman"/>
        <family val="1"/>
        <charset val="204"/>
      </rPr>
      <t>выключателя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</si>
  <si>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r>
      <t xml:space="preserve">Монтаж и подключение силовой </t>
    </r>
    <r>
      <rPr>
        <b/>
        <sz val="9"/>
        <rFont val="Times New Roman"/>
        <family val="1"/>
        <charset val="204"/>
      </rPr>
      <t>розетки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</si>
  <si>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t>Монтаж кабель ВВГнг-ls 5x16 мм питающий кабель до ВРУ, с подключением</t>
  </si>
  <si>
    <t>Монтаж подрозетников (для розеток и выключателей)</t>
  </si>
  <si>
    <t xml:space="preserve">Монтаж фреоновыхй медных трасс </t>
  </si>
  <si>
    <t>Клининг</t>
  </si>
  <si>
    <t>Штробление пола от стены до установочного изделия  с обратной заделкой.  (все коммуникации скрытой прокладки)</t>
  </si>
  <si>
    <t>Штробление стен от потолка (пола) до установочного изделия (выключатель, розетка и т.д.) с обратной заделкой. (все коммуникации скрытой прокладки)</t>
  </si>
  <si>
    <t>Монтаж ПНД трубы гладкой д32 под силовые кабели в полу (все коммуникации скрытой прокладки)</t>
  </si>
  <si>
    <r>
      <t xml:space="preserve">Окраска поверхностей подвесного потолка из ГКЛ,  за 2 раза, высокачественной краской, цвет белый </t>
    </r>
    <r>
      <rPr>
        <b/>
        <sz val="9"/>
        <rFont val="Times New Roman"/>
        <family val="1"/>
        <charset val="204"/>
      </rPr>
      <t>Ral 9016</t>
    </r>
  </si>
  <si>
    <t>Устройство дверных ограничителей. Стопор дверной Apecs DS-0013-AB, металл цвет Никель</t>
  </si>
  <si>
    <t>Сметный расчет</t>
  </si>
  <si>
    <t>Частичный ремонт покрытия пола из плитки</t>
  </si>
  <si>
    <t>шт.</t>
  </si>
  <si>
    <t xml:space="preserve">Приложение №2
к Договору подряда № ____________
от «____» _____________ 2020г.
</t>
  </si>
  <si>
    <t>Лот №1 Выполнение ремонтно-строительных и электромонтажных работ, монтаж (создание) структурированной кабельной системы в УРМ в г. Киров, расположенном по адресу: г. Киров, ул. Карла Маркса, д. 101.</t>
  </si>
  <si>
    <t>Демонтаж существующего подвесного потолка, пом. № 1</t>
  </si>
  <si>
    <t>Демонтаж перегородок из кирпича, в пом. № 1</t>
  </si>
  <si>
    <t>Демонтаж декоративных панелей и плитки со стен пом.№1;</t>
  </si>
  <si>
    <t>Демонтаж существующих одностворчатых дверей, в пом. № 1,4,5,7</t>
  </si>
  <si>
    <t>Демонтаж существующей раковины</t>
  </si>
  <si>
    <t>Устройство наливного пола для компенсации перепада покрытий пола</t>
  </si>
  <si>
    <t xml:space="preserve">Стяжка пола до 50 мм, с армированием сеткой ячейкой 100х100мм, толщина прутка 5мм </t>
  </si>
  <si>
    <t>Устройство напольного покрытия из керамогранита Керама Марацци DD600500R Stone серый темный 600х600, на плиточном клее, с затиркой швов.
(пом.: №1)</t>
  </si>
  <si>
    <t>Грунтовка поверхности стен, колон и ниш, включая оконные и дверные откосы. После каждого отделочного слоя.</t>
  </si>
  <si>
    <t xml:space="preserve">Устройство подвесного потолка из листов ГКЛ по мет. каркасу, с учетом зашивки коробов вентиляции. </t>
  </si>
  <si>
    <t>Грунтовка поверхности потолка. После каждого отделочного слоя.</t>
  </si>
  <si>
    <t>Наращивание трассы вывода конденсата от существующих кондиционеров.</t>
  </si>
  <si>
    <t>п.м.</t>
  </si>
  <si>
    <t xml:space="preserve">Установка настенной сплит-систем, типа General Climate  или аналог (7 BTU, мощность подобрать согласно объему помещения) (с учетом межблочных проводов), с пуско-наладочными работами </t>
  </si>
  <si>
    <t>Транспортные, накладные расходы, эксплуатация электроинструмента и механизмов, расходные материалы</t>
  </si>
  <si>
    <t>Устройство СКС</t>
  </si>
  <si>
    <t>Тестирование СКС на категорию</t>
  </si>
  <si>
    <t>копмл</t>
  </si>
  <si>
    <t>Комментарий Заказчика</t>
  </si>
  <si>
    <t>Комментарий Подрядчика</t>
  </si>
  <si>
    <t>Модернизация  электрического щита с наполнением (автоматическими выключателями)</t>
  </si>
  <si>
    <t xml:space="preserve">Монтаж и затягивание кабеля в гофру ПВХ </t>
  </si>
  <si>
    <t>Проведение комплекса замеров (лаборатория)</t>
  </si>
  <si>
    <t>Подготовка исполнительной документации</t>
  </si>
  <si>
    <t>Монтаж светильник круглый в потолок Arlight SP-TOR-TB400SB-25W 4000K или Artlight ART-SROUND 40 4000K.</t>
  </si>
  <si>
    <t>Монтаж прожектора встраиваемого в шинопровод Arlight LGDGERA-4TR-R55-10W Day</t>
  </si>
  <si>
    <t>Монтаж шинопровода,цв.  черный, Artlight</t>
  </si>
  <si>
    <t>Сверление проходных отверстий в с тенах диаметром 25  при длинне 400</t>
  </si>
  <si>
    <t>Сверление отверстий в ГКЛ диаметром 68</t>
  </si>
  <si>
    <t>Патч-панель 19" (1u), 24 порта rj-45, категория 5e</t>
  </si>
  <si>
    <t>Блок евророзеток для 19" шкафов, горизонтальный, 6 розеток, фильтр, 16 a, выключатель, шнур 2м</t>
  </si>
  <si>
    <t>Патч-корд u/utp, категория 5е, 2xrj45/8p8c, неэкранированный, серый, lszh, 3м</t>
  </si>
  <si>
    <t>Прокладка трубы ПВХ гофрированной</t>
  </si>
  <si>
    <t>Монтаж кабель-канала 105х50</t>
  </si>
  <si>
    <t xml:space="preserve">Кабель силовой ВВГнг(А)-FRLS 3x1,5 </t>
  </si>
  <si>
    <t xml:space="preserve">шт. </t>
  </si>
  <si>
    <t>Кабеля UTP в гофре трубе</t>
  </si>
  <si>
    <t>Расшивка патч-панелей</t>
  </si>
  <si>
    <t>линий</t>
  </si>
  <si>
    <t>Монтажный комплект</t>
  </si>
  <si>
    <t>Пуско-наладочные работы</t>
  </si>
  <si>
    <t>Монтаж подрозетников (для розеток)</t>
  </si>
  <si>
    <t>Ремонт/восстановление существующих стен и перегородок, после демонтажных работ</t>
  </si>
  <si>
    <t>Произвести обслуживание существующих сплит систем</t>
  </si>
  <si>
    <t>Патч-корд u/utp, категория 5е, 2xrj45/8p8c, неэкранированный, серый, lszh, 0.5м</t>
  </si>
  <si>
    <t>Шкаф телекоммуникационный настенный 19" 24u открытый двухрамный</t>
  </si>
  <si>
    <t>Кабельный организатор металлические кольца 1U, глубина колец 40мм</t>
  </si>
  <si>
    <t xml:space="preserve">Монтаж розеток RJ-45 </t>
  </si>
  <si>
    <t>Демонтаж плёнки со стеклянной перегородки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</si>
</sst>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13" fillId="0" borderId="0"/>
  </cellStyleXfs>
  <cellXfs count="121">
    <xf numFmtId="0" fontId="0" fillId="0" borderId="0" xfId="0"/>
    <xf numFmtId="0" fontId="3" fillId="0" borderId="0" xfId="0" applyFont="1" applyAlignment="1">
      <alignment wrapText="1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3" fillId="0" borderId="3" xfId="2" applyFont="1" applyFill="1" applyBorder="1" applyAlignment="1" applyProtection="1">
      <alignment horizontal="right" vertical="center"/>
    </xf>
    <xf numFmtId="0" fontId="3" fillId="0" borderId="9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65" fontId="3" fillId="4" borderId="1" xfId="2" applyFont="1" applyFill="1" applyBorder="1" applyAlignment="1">
      <alignment horizontal="right" vertical="center" wrapText="1"/>
    </xf>
    <xf numFmtId="165" fontId="3" fillId="0" borderId="1" xfId="2" applyFont="1" applyBorder="1" applyAlignment="1">
      <alignment horizontal="right" vertical="center" wrapText="1"/>
    </xf>
    <xf numFmtId="165" fontId="3" fillId="0" borderId="10" xfId="2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/>
    </xf>
    <xf numFmtId="165" fontId="4" fillId="0" borderId="10" xfId="2" applyFont="1" applyFill="1" applyBorder="1" applyAlignment="1">
      <alignment horizontal="right" vertical="center" wrapText="1"/>
    </xf>
    <xf numFmtId="165" fontId="4" fillId="2" borderId="3" xfId="2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/>
    </xf>
    <xf numFmtId="165" fontId="4" fillId="0" borderId="3" xfId="2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3" xfId="2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right" wrapText="1"/>
    </xf>
    <xf numFmtId="165" fontId="4" fillId="0" borderId="23" xfId="2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/>
    </xf>
    <xf numFmtId="165" fontId="3" fillId="4" borderId="25" xfId="2" applyFont="1" applyFill="1" applyBorder="1" applyAlignment="1">
      <alignment horizontal="right" vertical="center" wrapText="1"/>
    </xf>
    <xf numFmtId="165" fontId="3" fillId="0" borderId="25" xfId="2" applyFont="1" applyBorder="1" applyAlignment="1">
      <alignment horizontal="right" vertical="center" wrapText="1"/>
    </xf>
    <xf numFmtId="165" fontId="3" fillId="0" borderId="26" xfId="2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/>
    </xf>
    <xf numFmtId="165" fontId="4" fillId="0" borderId="23" xfId="2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165" fontId="3" fillId="0" borderId="26" xfId="2" applyFont="1" applyFill="1" applyBorder="1" applyAlignment="1">
      <alignment horizontal="right" vertical="center" wrapText="1"/>
    </xf>
    <xf numFmtId="165" fontId="3" fillId="0" borderId="1" xfId="2" applyFont="1" applyFill="1" applyBorder="1" applyAlignment="1">
      <alignment horizontal="right" vertical="center" wrapText="1"/>
    </xf>
    <xf numFmtId="165" fontId="3" fillId="0" borderId="10" xfId="2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Alignment="1">
      <alignment horizontal="center" vertical="top" wrapText="1"/>
    </xf>
    <xf numFmtId="165" fontId="3" fillId="5" borderId="1" xfId="2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wrapText="1"/>
    </xf>
    <xf numFmtId="165" fontId="4" fillId="2" borderId="21" xfId="2" applyFont="1" applyFill="1" applyBorder="1" applyAlignment="1" applyProtection="1">
      <alignment horizontal="right" vertical="center"/>
    </xf>
    <xf numFmtId="165" fontId="3" fillId="0" borderId="29" xfId="2" applyFont="1" applyFill="1" applyBorder="1" applyAlignment="1" applyProtection="1">
      <alignment horizontal="right" vertical="center"/>
    </xf>
    <xf numFmtId="0" fontId="3" fillId="3" borderId="14" xfId="0" applyFont="1" applyFill="1" applyBorder="1" applyAlignment="1">
      <alignment horizontal="center" vertical="center" wrapText="1"/>
    </xf>
    <xf numFmtId="165" fontId="3" fillId="3" borderId="14" xfId="2" applyFont="1" applyFill="1" applyBorder="1" applyAlignment="1" applyProtection="1">
      <alignment horizontal="right" vertical="center"/>
    </xf>
    <xf numFmtId="4" fontId="6" fillId="2" borderId="27" xfId="0" applyNumberFormat="1" applyFont="1" applyFill="1" applyBorder="1" applyAlignment="1" applyProtection="1">
      <alignment horizontal="center" vertical="center" wrapText="1"/>
    </xf>
    <xf numFmtId="4" fontId="7" fillId="2" borderId="23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3" fillId="0" borderId="1" xfId="0" applyFont="1" applyBorder="1"/>
    <xf numFmtId="0" fontId="3" fillId="0" borderId="2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5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4" fillId="0" borderId="1" xfId="0" applyFont="1" applyBorder="1"/>
    <xf numFmtId="164" fontId="3" fillId="0" borderId="1" xfId="0" applyNumberFormat="1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4" fillId="0" borderId="1" xfId="0" applyFont="1" applyBorder="1"/>
    <xf numFmtId="164" fontId="3" fillId="0" borderId="1" xfId="0" applyNumberFormat="1" applyFont="1" applyBorder="1" applyAlignment="1">
      <alignment wrapText="1"/>
    </xf>
    <xf numFmtId="0" fontId="3" fillId="0" borderId="25" xfId="0" applyFont="1" applyBorder="1"/>
    <xf numFmtId="0" fontId="3" fillId="0" borderId="25" xfId="0" applyFont="1" applyFill="1" applyBorder="1" applyAlignment="1">
      <alignment horizontal="left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4" fillId="0" borderId="33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65" fontId="4" fillId="0" borderId="32" xfId="2" applyFont="1" applyBorder="1" applyAlignment="1">
      <alignment horizontal="center" vertical="center" wrapText="1"/>
    </xf>
    <xf numFmtId="165" fontId="4" fillId="0" borderId="30" xfId="2" applyFont="1" applyBorder="1" applyAlignment="1">
      <alignment horizontal="center" vertical="center" wrapText="1"/>
    </xf>
    <xf numFmtId="165" fontId="4" fillId="0" borderId="18" xfId="2" applyFont="1" applyBorder="1" applyAlignment="1">
      <alignment horizontal="center" vertical="center" wrapText="1"/>
    </xf>
    <xf numFmtId="165" fontId="4" fillId="0" borderId="19" xfId="2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</cellXfs>
  <cellStyles count="4">
    <cellStyle name="Normal_Комм предложение ПОДОЛЬСКНЕФТЕПРОДУКТ" xfId="1"/>
    <cellStyle name="Обычный" xfId="0" builtinId="0"/>
    <cellStyle name="Обычный 15" xfId="3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0"/>
  <sheetViews>
    <sheetView tabSelected="1" zoomScale="115" zoomScaleNormal="115" zoomScaleSheetLayoutView="115" workbookViewId="0">
      <selection activeCell="B5" sqref="B5:B6"/>
    </sheetView>
  </sheetViews>
  <sheetFormatPr defaultColWidth="31.140625" defaultRowHeight="12" x14ac:dyDescent="0.2"/>
  <cols>
    <col min="1" max="1" width="4.7109375" style="1" customWidth="1"/>
    <col min="2" max="2" width="42.42578125" style="1" customWidth="1"/>
    <col min="3" max="3" width="6.85546875" style="45" customWidth="1"/>
    <col min="4" max="4" width="6.7109375" style="45" customWidth="1"/>
    <col min="5" max="5" width="10.5703125" style="45" customWidth="1"/>
    <col min="6" max="6" width="12.140625" style="45" customWidth="1"/>
    <col min="7" max="7" width="10.7109375" style="1" customWidth="1"/>
    <col min="8" max="8" width="13.85546875" style="1" customWidth="1"/>
    <col min="9" max="9" width="12.85546875" style="1" customWidth="1"/>
    <col min="10" max="10" width="0.140625" style="1" customWidth="1"/>
    <col min="11" max="16384" width="31.140625" style="1"/>
  </cols>
  <sheetData>
    <row r="1" spans="1:12" ht="60.75" customHeight="1" x14ac:dyDescent="0.2">
      <c r="H1" s="78" t="s">
        <v>74</v>
      </c>
      <c r="I1" s="78"/>
    </row>
    <row r="2" spans="1:12" ht="21" customHeight="1" x14ac:dyDescent="0.2">
      <c r="B2" s="92" t="s">
        <v>71</v>
      </c>
      <c r="C2" s="92"/>
      <c r="D2" s="92"/>
      <c r="E2" s="92"/>
      <c r="F2" s="92"/>
      <c r="G2" s="92"/>
      <c r="H2" s="92"/>
      <c r="I2" s="92"/>
    </row>
    <row r="3" spans="1:12" ht="30" customHeight="1" x14ac:dyDescent="0.2">
      <c r="B3" s="92" t="s">
        <v>75</v>
      </c>
      <c r="C3" s="92"/>
      <c r="D3" s="92"/>
      <c r="E3" s="92"/>
      <c r="F3" s="92"/>
      <c r="G3" s="92"/>
      <c r="H3" s="92"/>
      <c r="I3" s="92"/>
    </row>
    <row r="4" spans="1:12" ht="14.25" customHeight="1" thickBot="1" x14ac:dyDescent="0.25">
      <c r="C4" s="52"/>
      <c r="D4" s="52"/>
      <c r="E4" s="52"/>
      <c r="F4" s="52"/>
      <c r="G4" s="52"/>
      <c r="H4" s="52"/>
      <c r="I4" s="52"/>
    </row>
    <row r="5" spans="1:12" s="4" customFormat="1" ht="51" customHeight="1" thickBot="1" x14ac:dyDescent="0.25">
      <c r="A5" s="88" t="s">
        <v>9</v>
      </c>
      <c r="B5" s="93" t="s">
        <v>1</v>
      </c>
      <c r="C5" s="95" t="s">
        <v>2</v>
      </c>
      <c r="D5" s="2" t="s">
        <v>3</v>
      </c>
      <c r="E5" s="97" t="s">
        <v>10</v>
      </c>
      <c r="F5" s="98"/>
      <c r="G5" s="99" t="s">
        <v>4</v>
      </c>
      <c r="H5" s="99"/>
      <c r="I5" s="3" t="s">
        <v>5</v>
      </c>
      <c r="J5" s="90" t="s">
        <v>5</v>
      </c>
    </row>
    <row r="6" spans="1:12" s="4" customFormat="1" ht="26.25" thickBot="1" x14ac:dyDescent="0.25">
      <c r="A6" s="89"/>
      <c r="B6" s="94"/>
      <c r="C6" s="96"/>
      <c r="D6" s="59"/>
      <c r="E6" s="59" t="s">
        <v>6</v>
      </c>
      <c r="F6" s="59" t="s">
        <v>7</v>
      </c>
      <c r="G6" s="59" t="s">
        <v>6</v>
      </c>
      <c r="H6" s="59" t="s">
        <v>8</v>
      </c>
      <c r="I6" s="60"/>
      <c r="J6" s="91"/>
      <c r="K6" s="66" t="s">
        <v>94</v>
      </c>
      <c r="L6" s="67" t="s">
        <v>95</v>
      </c>
    </row>
    <row r="7" spans="1:12" s="4" customFormat="1" ht="13.5" thickBot="1" x14ac:dyDescent="0.25">
      <c r="A7" s="79" t="s">
        <v>14</v>
      </c>
      <c r="B7" s="80"/>
      <c r="C7" s="80"/>
      <c r="D7" s="80"/>
      <c r="E7" s="80"/>
      <c r="F7" s="80"/>
      <c r="G7" s="80"/>
      <c r="H7" s="80"/>
      <c r="I7" s="81"/>
      <c r="J7" s="58"/>
      <c r="K7" s="75"/>
      <c r="L7" s="75"/>
    </row>
    <row r="8" spans="1:12" s="4" customFormat="1" x14ac:dyDescent="0.2">
      <c r="A8" s="6"/>
      <c r="B8" s="16" t="s">
        <v>16</v>
      </c>
      <c r="C8" s="17" t="s">
        <v>15</v>
      </c>
      <c r="D8" s="7">
        <v>1</v>
      </c>
      <c r="E8" s="8"/>
      <c r="F8" s="9">
        <f t="shared" ref="F8" si="0">D8*E8</f>
        <v>0</v>
      </c>
      <c r="G8" s="40"/>
      <c r="H8" s="9">
        <f t="shared" ref="H8" si="1">D8*G8</f>
        <v>0</v>
      </c>
      <c r="I8" s="10">
        <f t="shared" ref="I8" si="2">F8+H8</f>
        <v>0</v>
      </c>
      <c r="J8" s="5"/>
      <c r="K8" s="62"/>
      <c r="L8" s="62"/>
    </row>
    <row r="9" spans="1:12" s="4" customFormat="1" ht="12.75" customHeight="1" thickBot="1" x14ac:dyDescent="0.25">
      <c r="A9" s="82" t="s">
        <v>17</v>
      </c>
      <c r="B9" s="83"/>
      <c r="C9" s="83"/>
      <c r="D9" s="83"/>
      <c r="E9" s="83"/>
      <c r="F9" s="83"/>
      <c r="G9" s="83"/>
      <c r="H9" s="84"/>
      <c r="I9" s="44">
        <f>SUM(I8:I8)</f>
        <v>0</v>
      </c>
      <c r="J9" s="55"/>
      <c r="K9" s="62"/>
      <c r="L9" s="62"/>
    </row>
    <row r="10" spans="1:12" s="4" customFormat="1" ht="13.5" thickBot="1" x14ac:dyDescent="0.25">
      <c r="A10" s="79" t="s">
        <v>12</v>
      </c>
      <c r="B10" s="80"/>
      <c r="C10" s="80"/>
      <c r="D10" s="80"/>
      <c r="E10" s="80"/>
      <c r="F10" s="80"/>
      <c r="G10" s="80"/>
      <c r="H10" s="80"/>
      <c r="I10" s="81"/>
      <c r="J10" s="58"/>
      <c r="K10" s="62"/>
      <c r="L10" s="62"/>
    </row>
    <row r="11" spans="1:12" s="4" customFormat="1" ht="24" x14ac:dyDescent="0.2">
      <c r="A11" s="43"/>
      <c r="B11" s="76" t="s">
        <v>76</v>
      </c>
      <c r="C11" s="46" t="s">
        <v>18</v>
      </c>
      <c r="D11" s="77">
        <v>37.200000000000003</v>
      </c>
      <c r="E11" s="40"/>
      <c r="F11" s="41">
        <f t="shared" ref="F11:F19" si="3">D11*E11</f>
        <v>0</v>
      </c>
      <c r="G11" s="40"/>
      <c r="H11" s="41">
        <f>D11*G11</f>
        <v>0</v>
      </c>
      <c r="I11" s="47">
        <f t="shared" ref="I11" si="4">F11+H11</f>
        <v>0</v>
      </c>
      <c r="J11" s="56"/>
      <c r="K11" s="62"/>
      <c r="L11" s="62"/>
    </row>
    <row r="12" spans="1:12" s="4" customFormat="1" ht="36" customHeight="1" x14ac:dyDescent="0.2">
      <c r="A12" s="6"/>
      <c r="B12" s="16" t="s">
        <v>79</v>
      </c>
      <c r="C12" s="46" t="s">
        <v>19</v>
      </c>
      <c r="D12" s="7">
        <v>5</v>
      </c>
      <c r="E12" s="8"/>
      <c r="F12" s="9">
        <f t="shared" ref="F12" si="5">D12*E12</f>
        <v>0</v>
      </c>
      <c r="G12" s="8"/>
      <c r="H12" s="9">
        <f t="shared" ref="H12" si="6">D12*G12</f>
        <v>0</v>
      </c>
      <c r="I12" s="49">
        <f t="shared" ref="I12" si="7">F12+H12</f>
        <v>0</v>
      </c>
      <c r="J12" s="5"/>
      <c r="K12" s="68"/>
      <c r="L12" s="62"/>
    </row>
    <row r="13" spans="1:12" s="4" customFormat="1" x14ac:dyDescent="0.2">
      <c r="A13" s="6"/>
      <c r="B13" s="16" t="s">
        <v>77</v>
      </c>
      <c r="C13" s="46" t="s">
        <v>18</v>
      </c>
      <c r="D13" s="7">
        <v>7.585</v>
      </c>
      <c r="E13" s="8"/>
      <c r="F13" s="9">
        <f t="shared" ref="F13" si="8">D13*E13</f>
        <v>0</v>
      </c>
      <c r="G13" s="8"/>
      <c r="H13" s="9">
        <f t="shared" ref="H13" si="9">D13*G13</f>
        <v>0</v>
      </c>
      <c r="I13" s="49">
        <f t="shared" ref="I13" si="10">F13+H13</f>
        <v>0</v>
      </c>
      <c r="J13" s="5"/>
      <c r="K13" s="62"/>
      <c r="L13" s="62"/>
    </row>
    <row r="14" spans="1:12" s="4" customFormat="1" x14ac:dyDescent="0.2">
      <c r="A14" s="11"/>
      <c r="B14" s="16" t="s">
        <v>46</v>
      </c>
      <c r="C14" s="17" t="s">
        <v>15</v>
      </c>
      <c r="D14" s="7">
        <v>1</v>
      </c>
      <c r="E14" s="8"/>
      <c r="F14" s="9">
        <f t="shared" si="3"/>
        <v>0</v>
      </c>
      <c r="G14" s="8"/>
      <c r="H14" s="9">
        <f t="shared" ref="H14:H17" si="11">D14*G14</f>
        <v>0</v>
      </c>
      <c r="I14" s="49">
        <f t="shared" ref="I14:I19" si="12">F14+H14</f>
        <v>0</v>
      </c>
      <c r="J14" s="5"/>
      <c r="K14" s="62"/>
      <c r="L14" s="62"/>
    </row>
    <row r="15" spans="1:12" s="4" customFormat="1" x14ac:dyDescent="0.2">
      <c r="A15" s="6"/>
      <c r="B15" s="16" t="s">
        <v>45</v>
      </c>
      <c r="C15" s="17" t="s">
        <v>15</v>
      </c>
      <c r="D15" s="7">
        <v>1</v>
      </c>
      <c r="E15" s="8"/>
      <c r="F15" s="9">
        <f t="shared" si="3"/>
        <v>0</v>
      </c>
      <c r="G15" s="8"/>
      <c r="H15" s="9">
        <f t="shared" si="11"/>
        <v>0</v>
      </c>
      <c r="I15" s="49">
        <f t="shared" si="12"/>
        <v>0</v>
      </c>
      <c r="J15" s="5"/>
      <c r="K15" s="62"/>
      <c r="L15" s="62"/>
    </row>
    <row r="16" spans="1:12" s="4" customFormat="1" ht="24" x14ac:dyDescent="0.2">
      <c r="A16" s="11"/>
      <c r="B16" s="16" t="s">
        <v>44</v>
      </c>
      <c r="C16" s="17" t="s">
        <v>15</v>
      </c>
      <c r="D16" s="7">
        <v>1</v>
      </c>
      <c r="E16" s="8"/>
      <c r="F16" s="9">
        <f t="shared" si="3"/>
        <v>0</v>
      </c>
      <c r="G16" s="8"/>
      <c r="H16" s="9">
        <f t="shared" si="11"/>
        <v>0</v>
      </c>
      <c r="I16" s="49">
        <f t="shared" si="12"/>
        <v>0</v>
      </c>
      <c r="J16" s="5"/>
      <c r="K16" s="62"/>
      <c r="L16" s="62"/>
    </row>
    <row r="17" spans="1:12" s="4" customFormat="1" x14ac:dyDescent="0.2">
      <c r="A17" s="6"/>
      <c r="B17" s="16" t="s">
        <v>55</v>
      </c>
      <c r="C17" s="17" t="s">
        <v>18</v>
      </c>
      <c r="D17" s="7">
        <v>37.200000000000003</v>
      </c>
      <c r="E17" s="8"/>
      <c r="F17" s="9">
        <f t="shared" si="3"/>
        <v>0</v>
      </c>
      <c r="G17" s="8"/>
      <c r="H17" s="9">
        <f t="shared" si="11"/>
        <v>0</v>
      </c>
      <c r="I17" s="49">
        <f t="shared" si="12"/>
        <v>0</v>
      </c>
      <c r="J17" s="5"/>
      <c r="K17" s="62"/>
      <c r="L17" s="62"/>
    </row>
    <row r="18" spans="1:12" s="4" customFormat="1" ht="24" x14ac:dyDescent="0.2">
      <c r="A18" s="6"/>
      <c r="B18" s="16" t="s">
        <v>78</v>
      </c>
      <c r="C18" s="17" t="s">
        <v>18</v>
      </c>
      <c r="D18" s="7">
        <v>83</v>
      </c>
      <c r="E18" s="8"/>
      <c r="F18" s="9">
        <f t="shared" si="3"/>
        <v>0</v>
      </c>
      <c r="G18" s="8"/>
      <c r="H18" s="9">
        <f>D18*G18</f>
        <v>0</v>
      </c>
      <c r="I18" s="49">
        <f t="shared" si="12"/>
        <v>0</v>
      </c>
      <c r="J18" s="5"/>
      <c r="K18" s="62"/>
      <c r="L18" s="62"/>
    </row>
    <row r="19" spans="1:12" s="4" customFormat="1" x14ac:dyDescent="0.2">
      <c r="A19" s="6"/>
      <c r="B19" s="16" t="s">
        <v>124</v>
      </c>
      <c r="C19" s="46" t="s">
        <v>18</v>
      </c>
      <c r="D19" s="7">
        <v>13.5</v>
      </c>
      <c r="E19" s="8"/>
      <c r="F19" s="9">
        <f t="shared" si="3"/>
        <v>0</v>
      </c>
      <c r="G19" s="8"/>
      <c r="H19" s="9">
        <f>D19*G19</f>
        <v>0</v>
      </c>
      <c r="I19" s="49">
        <f t="shared" si="12"/>
        <v>0</v>
      </c>
      <c r="J19" s="5"/>
      <c r="K19" s="62"/>
      <c r="L19" s="62"/>
    </row>
    <row r="20" spans="1:12" s="4" customFormat="1" x14ac:dyDescent="0.2">
      <c r="A20" s="6"/>
      <c r="B20" s="16" t="s">
        <v>80</v>
      </c>
      <c r="C20" s="46" t="s">
        <v>19</v>
      </c>
      <c r="D20" s="7">
        <v>2</v>
      </c>
      <c r="E20" s="8"/>
      <c r="F20" s="9">
        <f t="shared" ref="F20" si="13">D20*E20</f>
        <v>0</v>
      </c>
      <c r="G20" s="8"/>
      <c r="H20" s="9">
        <f t="shared" ref="H20" si="14">D20*G20</f>
        <v>0</v>
      </c>
      <c r="I20" s="10">
        <f t="shared" ref="I20" si="15">F20+H20</f>
        <v>0</v>
      </c>
      <c r="J20" s="5"/>
      <c r="K20" s="62"/>
      <c r="L20" s="62"/>
    </row>
    <row r="21" spans="1:12" s="4" customFormat="1" ht="12.75" thickBot="1" x14ac:dyDescent="0.25">
      <c r="A21" s="85" t="s">
        <v>17</v>
      </c>
      <c r="B21" s="86"/>
      <c r="C21" s="86"/>
      <c r="D21" s="86"/>
      <c r="E21" s="86"/>
      <c r="F21" s="86"/>
      <c r="G21" s="86"/>
      <c r="H21" s="87"/>
      <c r="I21" s="12">
        <f>SUM(I11:I20)</f>
        <v>0</v>
      </c>
      <c r="J21" s="13"/>
      <c r="K21" s="62"/>
      <c r="L21" s="62"/>
    </row>
    <row r="22" spans="1:12" s="4" customFormat="1" ht="13.5" thickBot="1" x14ac:dyDescent="0.25">
      <c r="A22" s="79" t="s">
        <v>35</v>
      </c>
      <c r="B22" s="80"/>
      <c r="C22" s="80"/>
      <c r="D22" s="80"/>
      <c r="E22" s="80"/>
      <c r="F22" s="80"/>
      <c r="G22" s="80"/>
      <c r="H22" s="80"/>
      <c r="I22" s="81"/>
      <c r="J22" s="5"/>
      <c r="K22" s="62"/>
      <c r="L22" s="62"/>
    </row>
    <row r="23" spans="1:12" s="4" customFormat="1" ht="24" x14ac:dyDescent="0.2">
      <c r="A23" s="43"/>
      <c r="B23" s="76" t="s">
        <v>82</v>
      </c>
      <c r="C23" s="46" t="s">
        <v>18</v>
      </c>
      <c r="D23" s="77">
        <v>37.200000000000003</v>
      </c>
      <c r="E23" s="40"/>
      <c r="F23" s="41">
        <f t="shared" ref="F23:F25" si="16">D23*E23</f>
        <v>0</v>
      </c>
      <c r="G23" s="40"/>
      <c r="H23" s="41">
        <f t="shared" ref="H23:H24" si="17">D23*G23</f>
        <v>0</v>
      </c>
      <c r="I23" s="42">
        <f t="shared" ref="I23:I24" si="18">F23+H23</f>
        <v>0</v>
      </c>
      <c r="J23" s="5"/>
      <c r="K23" s="62"/>
      <c r="L23" s="62"/>
    </row>
    <row r="24" spans="1:12" s="4" customFormat="1" ht="24" x14ac:dyDescent="0.2">
      <c r="A24" s="11"/>
      <c r="B24" s="16" t="s">
        <v>81</v>
      </c>
      <c r="C24" s="17" t="s">
        <v>18</v>
      </c>
      <c r="D24" s="77">
        <v>37.200000000000003</v>
      </c>
      <c r="E24" s="8"/>
      <c r="F24" s="9">
        <f t="shared" ref="F24" si="19">D24*E24</f>
        <v>0</v>
      </c>
      <c r="G24" s="8"/>
      <c r="H24" s="9">
        <f t="shared" si="17"/>
        <v>0</v>
      </c>
      <c r="I24" s="49">
        <f t="shared" si="18"/>
        <v>0</v>
      </c>
      <c r="J24" s="5"/>
      <c r="K24" s="69"/>
      <c r="L24" s="70"/>
    </row>
    <row r="25" spans="1:12" s="4" customFormat="1" ht="24" x14ac:dyDescent="0.2">
      <c r="A25" s="11"/>
      <c r="B25" s="16" t="s">
        <v>118</v>
      </c>
      <c r="C25" s="17" t="s">
        <v>18</v>
      </c>
      <c r="D25" s="77">
        <v>20</v>
      </c>
      <c r="E25" s="8"/>
      <c r="F25" s="9">
        <f t="shared" si="16"/>
        <v>0</v>
      </c>
      <c r="G25" s="8"/>
      <c r="H25" s="9">
        <f t="shared" ref="H25" si="20">D25*G25</f>
        <v>0</v>
      </c>
      <c r="I25" s="49">
        <f t="shared" ref="I25" si="21">F25+H25</f>
        <v>0</v>
      </c>
      <c r="J25" s="5"/>
      <c r="K25" s="69"/>
      <c r="L25" s="70"/>
    </row>
    <row r="26" spans="1:12" s="4" customFormat="1" ht="12.75" customHeight="1" thickBot="1" x14ac:dyDescent="0.25">
      <c r="A26" s="82" t="s">
        <v>17</v>
      </c>
      <c r="B26" s="83"/>
      <c r="C26" s="83"/>
      <c r="D26" s="83"/>
      <c r="E26" s="83"/>
      <c r="F26" s="83"/>
      <c r="G26" s="83"/>
      <c r="H26" s="84"/>
      <c r="I26" s="44">
        <f>SUM(I23:I25)</f>
        <v>0</v>
      </c>
      <c r="J26" s="13"/>
      <c r="K26" s="62"/>
      <c r="L26" s="62"/>
    </row>
    <row r="27" spans="1:12" s="4" customFormat="1" ht="13.5" thickBot="1" x14ac:dyDescent="0.25">
      <c r="A27" s="79" t="s">
        <v>13</v>
      </c>
      <c r="B27" s="80"/>
      <c r="C27" s="80"/>
      <c r="D27" s="80"/>
      <c r="E27" s="80"/>
      <c r="F27" s="80"/>
      <c r="G27" s="80"/>
      <c r="H27" s="80"/>
      <c r="I27" s="81"/>
      <c r="J27" s="14"/>
      <c r="K27" s="62"/>
      <c r="L27" s="62"/>
    </row>
    <row r="28" spans="1:12" s="4" customFormat="1" ht="48" x14ac:dyDescent="0.2">
      <c r="A28" s="43"/>
      <c r="B28" s="76" t="s">
        <v>40</v>
      </c>
      <c r="C28" s="46" t="s">
        <v>19</v>
      </c>
      <c r="D28" s="77">
        <v>3</v>
      </c>
      <c r="E28" s="40"/>
      <c r="F28" s="41">
        <f t="shared" ref="F28" si="22">D28*E28</f>
        <v>0</v>
      </c>
      <c r="G28" s="40"/>
      <c r="H28" s="41">
        <f t="shared" ref="H28" si="23">D28*G28</f>
        <v>0</v>
      </c>
      <c r="I28" s="42">
        <f t="shared" ref="I28" si="24">F28+H28</f>
        <v>0</v>
      </c>
      <c r="J28" s="5"/>
      <c r="K28" s="62"/>
      <c r="L28" s="62"/>
    </row>
    <row r="29" spans="1:12" s="51" customFormat="1" x14ac:dyDescent="0.2">
      <c r="A29" s="50"/>
      <c r="B29" s="16" t="s">
        <v>39</v>
      </c>
      <c r="C29" s="17" t="s">
        <v>19</v>
      </c>
      <c r="D29" s="7">
        <v>5</v>
      </c>
      <c r="E29" s="8"/>
      <c r="F29" s="48">
        <f t="shared" ref="F29:F42" si="25">D29*E29</f>
        <v>0</v>
      </c>
      <c r="G29" s="8"/>
      <c r="H29" s="48">
        <f t="shared" ref="H29:H42" si="26">D29*G29</f>
        <v>0</v>
      </c>
      <c r="I29" s="49">
        <f t="shared" ref="I29:I42" si="27">F29+H29</f>
        <v>0</v>
      </c>
      <c r="J29" s="5"/>
      <c r="K29" s="71"/>
      <c r="L29" s="71"/>
    </row>
    <row r="30" spans="1:12" s="4" customFormat="1" ht="24" x14ac:dyDescent="0.2">
      <c r="A30" s="11"/>
      <c r="B30" s="16" t="s">
        <v>70</v>
      </c>
      <c r="C30" s="17" t="s">
        <v>19</v>
      </c>
      <c r="D30" s="7">
        <v>5</v>
      </c>
      <c r="E30" s="8"/>
      <c r="F30" s="9">
        <f t="shared" si="25"/>
        <v>0</v>
      </c>
      <c r="G30" s="8"/>
      <c r="H30" s="9">
        <f t="shared" si="26"/>
        <v>0</v>
      </c>
      <c r="I30" s="10">
        <f t="shared" si="27"/>
        <v>0</v>
      </c>
      <c r="J30" s="5"/>
      <c r="K30" s="62"/>
      <c r="L30" s="62"/>
    </row>
    <row r="31" spans="1:12" s="4" customFormat="1" x14ac:dyDescent="0.2">
      <c r="A31" s="11"/>
      <c r="B31" s="16" t="s">
        <v>72</v>
      </c>
      <c r="C31" s="17" t="s">
        <v>18</v>
      </c>
      <c r="D31" s="7">
        <v>15</v>
      </c>
      <c r="E31" s="8"/>
      <c r="F31" s="9">
        <f>D31*E31</f>
        <v>0</v>
      </c>
      <c r="G31" s="8"/>
      <c r="H31" s="9">
        <f>D31*G31</f>
        <v>0</v>
      </c>
      <c r="I31" s="10">
        <f t="shared" si="27"/>
        <v>0</v>
      </c>
      <c r="J31" s="5"/>
      <c r="K31" s="62"/>
      <c r="L31" s="62"/>
    </row>
    <row r="32" spans="1:12" s="4" customFormat="1" ht="48" x14ac:dyDescent="0.2">
      <c r="A32" s="11"/>
      <c r="B32" s="16" t="s">
        <v>83</v>
      </c>
      <c r="C32" s="17" t="s">
        <v>18</v>
      </c>
      <c r="D32" s="7">
        <v>37.200000000000003</v>
      </c>
      <c r="E32" s="8"/>
      <c r="F32" s="9">
        <f t="shared" si="25"/>
        <v>0</v>
      </c>
      <c r="G32" s="8"/>
      <c r="H32" s="9">
        <f t="shared" si="26"/>
        <v>0</v>
      </c>
      <c r="I32" s="49">
        <f t="shared" si="27"/>
        <v>0</v>
      </c>
      <c r="J32" s="5"/>
      <c r="K32" s="69"/>
      <c r="L32" s="70"/>
    </row>
    <row r="33" spans="1:12" s="4" customFormat="1" ht="36" x14ac:dyDescent="0.2">
      <c r="A33" s="11"/>
      <c r="B33" s="16" t="s">
        <v>43</v>
      </c>
      <c r="C33" s="17" t="s">
        <v>20</v>
      </c>
      <c r="D33" s="7">
        <v>27.62</v>
      </c>
      <c r="E33" s="8"/>
      <c r="F33" s="9">
        <f t="shared" si="25"/>
        <v>0</v>
      </c>
      <c r="G33" s="8"/>
      <c r="H33" s="9">
        <f t="shared" si="26"/>
        <v>0</v>
      </c>
      <c r="I33" s="10">
        <f t="shared" si="27"/>
        <v>0</v>
      </c>
      <c r="J33" s="5"/>
      <c r="K33" s="62"/>
      <c r="L33" s="62"/>
    </row>
    <row r="34" spans="1:12" s="4" customFormat="1" ht="36" x14ac:dyDescent="0.2">
      <c r="A34" s="11"/>
      <c r="B34" s="16" t="s">
        <v>84</v>
      </c>
      <c r="C34" s="17" t="s">
        <v>18</v>
      </c>
      <c r="D34" s="7">
        <f>82+20</f>
        <v>102</v>
      </c>
      <c r="E34" s="8"/>
      <c r="F34" s="9">
        <f t="shared" ref="F34" si="28">D34*E34</f>
        <v>0</v>
      </c>
      <c r="G34" s="8"/>
      <c r="H34" s="9">
        <f t="shared" ref="H34" si="29">D34*G34</f>
        <v>0</v>
      </c>
      <c r="I34" s="10">
        <f t="shared" ref="I34" si="30">F34+H34</f>
        <v>0</v>
      </c>
      <c r="J34" s="5"/>
      <c r="K34" s="62"/>
      <c r="L34" s="62"/>
    </row>
    <row r="35" spans="1:12" s="4" customFormat="1" ht="48" x14ac:dyDescent="0.2">
      <c r="A35" s="11"/>
      <c r="B35" s="16" t="s">
        <v>49</v>
      </c>
      <c r="C35" s="17" t="s">
        <v>18</v>
      </c>
      <c r="D35" s="7">
        <f t="shared" ref="D35:D37" si="31">82+20</f>
        <v>102</v>
      </c>
      <c r="E35" s="8"/>
      <c r="F35" s="9">
        <f t="shared" ref="F35" si="32">D35*E35</f>
        <v>0</v>
      </c>
      <c r="G35" s="8"/>
      <c r="H35" s="9">
        <f t="shared" ref="H35" si="33">D35*G35</f>
        <v>0</v>
      </c>
      <c r="I35" s="10">
        <f t="shared" ref="I35" si="34">F35+H35</f>
        <v>0</v>
      </c>
      <c r="J35" s="5"/>
      <c r="K35" s="62"/>
      <c r="L35" s="62"/>
    </row>
    <row r="36" spans="1:12" s="4" customFormat="1" ht="36" x14ac:dyDescent="0.2">
      <c r="A36" s="11"/>
      <c r="B36" s="16" t="s">
        <v>47</v>
      </c>
      <c r="C36" s="17" t="s">
        <v>18</v>
      </c>
      <c r="D36" s="7">
        <f t="shared" si="31"/>
        <v>102</v>
      </c>
      <c r="E36" s="8"/>
      <c r="F36" s="9">
        <f t="shared" ref="F36" si="35">D36*E36</f>
        <v>0</v>
      </c>
      <c r="G36" s="8"/>
      <c r="H36" s="9">
        <f t="shared" ref="H36" si="36">D36*G36</f>
        <v>0</v>
      </c>
      <c r="I36" s="10">
        <f t="shared" ref="I36" si="37">F36+H36</f>
        <v>0</v>
      </c>
      <c r="J36" s="5"/>
      <c r="K36" s="62"/>
      <c r="L36" s="62"/>
    </row>
    <row r="37" spans="1:12" s="4" customFormat="1" ht="24" x14ac:dyDescent="0.2">
      <c r="A37" s="11"/>
      <c r="B37" s="16" t="s">
        <v>48</v>
      </c>
      <c r="C37" s="17" t="s">
        <v>18</v>
      </c>
      <c r="D37" s="7">
        <f t="shared" si="31"/>
        <v>102</v>
      </c>
      <c r="E37" s="8"/>
      <c r="F37" s="9">
        <f>D37*E37</f>
        <v>0</v>
      </c>
      <c r="G37" s="8"/>
      <c r="H37" s="9">
        <f>D37*G37</f>
        <v>0</v>
      </c>
      <c r="I37" s="10">
        <f>F37+H37</f>
        <v>0</v>
      </c>
      <c r="J37" s="5"/>
      <c r="K37" s="62"/>
      <c r="L37" s="62"/>
    </row>
    <row r="38" spans="1:12" s="4" customFormat="1" ht="24" x14ac:dyDescent="0.2">
      <c r="A38" s="11"/>
      <c r="B38" s="16" t="s">
        <v>53</v>
      </c>
      <c r="C38" s="17" t="s">
        <v>18</v>
      </c>
      <c r="D38" s="7">
        <f>63.7+20</f>
        <v>83.7</v>
      </c>
      <c r="E38" s="8"/>
      <c r="F38" s="9">
        <f t="shared" si="25"/>
        <v>0</v>
      </c>
      <c r="G38" s="8"/>
      <c r="H38" s="9">
        <f t="shared" si="26"/>
        <v>0</v>
      </c>
      <c r="I38" s="10">
        <f t="shared" si="27"/>
        <v>0</v>
      </c>
      <c r="J38" s="5"/>
      <c r="K38" s="72"/>
      <c r="L38" s="62"/>
    </row>
    <row r="39" spans="1:12" s="4" customFormat="1" ht="24" x14ac:dyDescent="0.2">
      <c r="A39" s="11"/>
      <c r="B39" s="16" t="s">
        <v>54</v>
      </c>
      <c r="C39" s="17" t="s">
        <v>18</v>
      </c>
      <c r="D39" s="7">
        <v>18.3</v>
      </c>
      <c r="E39" s="8"/>
      <c r="F39" s="9">
        <f t="shared" si="25"/>
        <v>0</v>
      </c>
      <c r="G39" s="8"/>
      <c r="H39" s="9">
        <f t="shared" si="26"/>
        <v>0</v>
      </c>
      <c r="I39" s="10">
        <f t="shared" si="27"/>
        <v>0</v>
      </c>
      <c r="J39" s="5"/>
      <c r="K39" s="62"/>
      <c r="L39" s="62"/>
    </row>
    <row r="40" spans="1:12" s="4" customFormat="1" ht="24" x14ac:dyDescent="0.2">
      <c r="A40" s="11"/>
      <c r="B40" s="16" t="s">
        <v>85</v>
      </c>
      <c r="C40" s="17" t="s">
        <v>18</v>
      </c>
      <c r="D40" s="7">
        <v>40</v>
      </c>
      <c r="E40" s="8"/>
      <c r="F40" s="9">
        <f t="shared" si="25"/>
        <v>0</v>
      </c>
      <c r="G40" s="8"/>
      <c r="H40" s="9">
        <f t="shared" si="26"/>
        <v>0</v>
      </c>
      <c r="I40" s="10">
        <f t="shared" si="27"/>
        <v>0</v>
      </c>
      <c r="J40" s="5"/>
      <c r="K40" s="62"/>
      <c r="L40" s="62"/>
    </row>
    <row r="41" spans="1:12" s="4" customFormat="1" ht="24" x14ac:dyDescent="0.2">
      <c r="A41" s="11"/>
      <c r="B41" s="16" t="s">
        <v>86</v>
      </c>
      <c r="C41" s="17" t="s">
        <v>18</v>
      </c>
      <c r="D41" s="7">
        <v>40</v>
      </c>
      <c r="E41" s="8"/>
      <c r="F41" s="9">
        <f t="shared" si="25"/>
        <v>0</v>
      </c>
      <c r="G41" s="8"/>
      <c r="H41" s="9">
        <f t="shared" si="26"/>
        <v>0</v>
      </c>
      <c r="I41" s="10">
        <f t="shared" si="27"/>
        <v>0</v>
      </c>
      <c r="J41" s="5"/>
      <c r="K41" s="62"/>
      <c r="L41" s="62"/>
    </row>
    <row r="42" spans="1:12" s="4" customFormat="1" ht="36" x14ac:dyDescent="0.2">
      <c r="A42" s="11"/>
      <c r="B42" s="16" t="s">
        <v>50</v>
      </c>
      <c r="C42" s="17" t="s">
        <v>18</v>
      </c>
      <c r="D42" s="7">
        <v>40</v>
      </c>
      <c r="E42" s="8"/>
      <c r="F42" s="9">
        <f t="shared" si="25"/>
        <v>0</v>
      </c>
      <c r="G42" s="8"/>
      <c r="H42" s="9">
        <f t="shared" si="26"/>
        <v>0</v>
      </c>
      <c r="I42" s="10">
        <f t="shared" si="27"/>
        <v>0</v>
      </c>
      <c r="J42" s="5"/>
      <c r="K42" s="62"/>
      <c r="L42" s="62"/>
    </row>
    <row r="43" spans="1:12" s="4" customFormat="1" ht="24" x14ac:dyDescent="0.2">
      <c r="A43" s="11"/>
      <c r="B43" s="16" t="s">
        <v>51</v>
      </c>
      <c r="C43" s="17" t="s">
        <v>18</v>
      </c>
      <c r="D43" s="7">
        <v>40</v>
      </c>
      <c r="E43" s="8"/>
      <c r="F43" s="9">
        <f t="shared" ref="F43:F44" si="38">D43*E43</f>
        <v>0</v>
      </c>
      <c r="G43" s="8"/>
      <c r="H43" s="9">
        <f t="shared" ref="H43" si="39">D43*G43</f>
        <v>0</v>
      </c>
      <c r="I43" s="10">
        <f t="shared" ref="I43" si="40">F43+H43</f>
        <v>0</v>
      </c>
      <c r="J43" s="5"/>
      <c r="K43" s="62"/>
      <c r="L43" s="62"/>
    </row>
    <row r="44" spans="1:12" s="4" customFormat="1" ht="24" x14ac:dyDescent="0.2">
      <c r="A44" s="11"/>
      <c r="B44" s="16" t="s">
        <v>52</v>
      </c>
      <c r="C44" s="17" t="s">
        <v>18</v>
      </c>
      <c r="D44" s="7">
        <v>40</v>
      </c>
      <c r="E44" s="8"/>
      <c r="F44" s="9">
        <f t="shared" si="38"/>
        <v>0</v>
      </c>
      <c r="G44" s="8"/>
      <c r="H44" s="9">
        <f>D44*G44</f>
        <v>0</v>
      </c>
      <c r="I44" s="10">
        <f>F44+H44</f>
        <v>0</v>
      </c>
      <c r="J44" s="5"/>
      <c r="K44" s="62"/>
      <c r="L44" s="62"/>
    </row>
    <row r="45" spans="1:12" s="4" customFormat="1" ht="24" x14ac:dyDescent="0.2">
      <c r="A45" s="11"/>
      <c r="B45" s="16" t="s">
        <v>69</v>
      </c>
      <c r="C45" s="17" t="s">
        <v>18</v>
      </c>
      <c r="D45" s="7">
        <v>40</v>
      </c>
      <c r="E45" s="8"/>
      <c r="F45" s="9">
        <f t="shared" ref="F45" si="41">D45*E45</f>
        <v>0</v>
      </c>
      <c r="G45" s="8"/>
      <c r="H45" s="9">
        <f t="shared" ref="H45" si="42">D45*G45</f>
        <v>0</v>
      </c>
      <c r="I45" s="10">
        <f t="shared" ref="I45" si="43">F45+H45</f>
        <v>0</v>
      </c>
      <c r="J45" s="5"/>
      <c r="K45" s="62"/>
      <c r="L45" s="62"/>
    </row>
    <row r="46" spans="1:12" s="4" customFormat="1" ht="36" x14ac:dyDescent="0.2">
      <c r="A46" s="11"/>
      <c r="B46" s="16" t="s">
        <v>38</v>
      </c>
      <c r="C46" s="17" t="s">
        <v>18</v>
      </c>
      <c r="D46" s="7">
        <v>12.5</v>
      </c>
      <c r="E46" s="8"/>
      <c r="F46" s="9">
        <f t="shared" ref="F46" si="44">D46*E46</f>
        <v>0</v>
      </c>
      <c r="G46" s="8"/>
      <c r="H46" s="9">
        <f t="shared" ref="H46" si="45">D46*G46</f>
        <v>0</v>
      </c>
      <c r="I46" s="49">
        <f t="shared" ref="I46" si="46">F46+H46</f>
        <v>0</v>
      </c>
      <c r="J46" s="5"/>
      <c r="K46" s="69"/>
      <c r="L46" s="62"/>
    </row>
    <row r="47" spans="1:12" s="4" customFormat="1" x14ac:dyDescent="0.2">
      <c r="A47" s="11"/>
      <c r="B47" s="16" t="s">
        <v>56</v>
      </c>
      <c r="C47" s="17" t="s">
        <v>19</v>
      </c>
      <c r="D47" s="7">
        <v>3</v>
      </c>
      <c r="E47" s="8"/>
      <c r="F47" s="9">
        <f t="shared" ref="F47" si="47">D47*E47</f>
        <v>0</v>
      </c>
      <c r="G47" s="8"/>
      <c r="H47" s="9">
        <f t="shared" ref="H47" si="48">D47*G47</f>
        <v>0</v>
      </c>
      <c r="I47" s="10">
        <f t="shared" ref="I47" si="49">F47+H47</f>
        <v>0</v>
      </c>
      <c r="J47" s="5"/>
      <c r="K47" s="62"/>
      <c r="L47" s="62"/>
    </row>
    <row r="48" spans="1:12" s="4" customFormat="1" ht="12.75" customHeight="1" thickBot="1" x14ac:dyDescent="0.25">
      <c r="A48" s="82" t="s">
        <v>17</v>
      </c>
      <c r="B48" s="83"/>
      <c r="C48" s="83"/>
      <c r="D48" s="83"/>
      <c r="E48" s="83"/>
      <c r="F48" s="83"/>
      <c r="G48" s="83"/>
      <c r="H48" s="84"/>
      <c r="I48" s="38">
        <f>SUM(I28:I47)</f>
        <v>0</v>
      </c>
      <c r="J48" s="15"/>
      <c r="K48" s="62"/>
      <c r="L48" s="62"/>
    </row>
    <row r="49" spans="1:12" s="4" customFormat="1" ht="13.5" thickBot="1" x14ac:dyDescent="0.25">
      <c r="A49" s="79" t="s">
        <v>23</v>
      </c>
      <c r="B49" s="80"/>
      <c r="C49" s="80"/>
      <c r="D49" s="80"/>
      <c r="E49" s="80"/>
      <c r="F49" s="80"/>
      <c r="G49" s="80"/>
      <c r="H49" s="80"/>
      <c r="I49" s="81"/>
      <c r="J49" s="18" t="e">
        <f>#REF!+#REF!+#REF!+#REF!+#REF!+#REF!+#REF!+#REF!+J9</f>
        <v>#REF!</v>
      </c>
      <c r="K49" s="62"/>
      <c r="L49" s="62"/>
    </row>
    <row r="50" spans="1:12" s="19" customFormat="1" x14ac:dyDescent="0.2">
      <c r="A50" s="39"/>
      <c r="B50" s="76" t="s">
        <v>119</v>
      </c>
      <c r="C50" s="46" t="s">
        <v>19</v>
      </c>
      <c r="D50" s="77">
        <v>2</v>
      </c>
      <c r="E50" s="40"/>
      <c r="F50" s="41">
        <f t="shared" ref="F50:F55" si="50">D50*E50</f>
        <v>0</v>
      </c>
      <c r="G50" s="40"/>
      <c r="H50" s="41">
        <f t="shared" ref="H50" si="51">D50*G50</f>
        <v>0</v>
      </c>
      <c r="I50" s="42">
        <f>F50+H50</f>
        <v>0</v>
      </c>
      <c r="J50" s="18"/>
      <c r="K50" s="73"/>
      <c r="L50" s="73"/>
    </row>
    <row r="51" spans="1:12" s="19" customFormat="1" ht="48" x14ac:dyDescent="0.2">
      <c r="A51" s="39"/>
      <c r="B51" s="76" t="s">
        <v>89</v>
      </c>
      <c r="C51" s="46" t="s">
        <v>19</v>
      </c>
      <c r="D51" s="77">
        <v>1</v>
      </c>
      <c r="E51" s="40"/>
      <c r="F51" s="41">
        <f t="shared" ref="F51" si="52">D51*E51</f>
        <v>0</v>
      </c>
      <c r="G51" s="40"/>
      <c r="H51" s="41">
        <f t="shared" ref="H51" si="53">D51*G51</f>
        <v>0</v>
      </c>
      <c r="I51" s="42">
        <f>F51+H51</f>
        <v>0</v>
      </c>
      <c r="J51" s="18"/>
      <c r="K51" s="73"/>
      <c r="L51" s="73"/>
    </row>
    <row r="52" spans="1:12" s="19" customFormat="1" ht="24" x14ac:dyDescent="0.2">
      <c r="A52" s="39"/>
      <c r="B52" s="76" t="s">
        <v>87</v>
      </c>
      <c r="C52" s="46" t="s">
        <v>88</v>
      </c>
      <c r="D52" s="77">
        <v>10</v>
      </c>
      <c r="E52" s="40"/>
      <c r="F52" s="41">
        <f>D52*E52</f>
        <v>0</v>
      </c>
      <c r="G52" s="40"/>
      <c r="H52" s="41">
        <f>D52*G52</f>
        <v>0</v>
      </c>
      <c r="I52" s="42">
        <f>F52+H52</f>
        <v>0</v>
      </c>
      <c r="J52" s="18"/>
      <c r="K52" s="73"/>
      <c r="L52" s="73"/>
    </row>
    <row r="53" spans="1:12" s="19" customFormat="1" ht="12" customHeight="1" x14ac:dyDescent="0.2">
      <c r="A53" s="6"/>
      <c r="B53" s="16" t="s">
        <v>64</v>
      </c>
      <c r="C53" s="17" t="s">
        <v>20</v>
      </c>
      <c r="D53" s="7">
        <v>15</v>
      </c>
      <c r="E53" s="8"/>
      <c r="F53" s="9">
        <f t="shared" si="50"/>
        <v>0</v>
      </c>
      <c r="G53" s="8"/>
      <c r="H53" s="9">
        <f t="shared" ref="H53:H55" si="54">D53*G53</f>
        <v>0</v>
      </c>
      <c r="I53" s="49">
        <f t="shared" ref="I53:I55" si="55">F53+H53</f>
        <v>0</v>
      </c>
      <c r="J53" s="18"/>
      <c r="K53" s="69"/>
      <c r="L53" s="73"/>
    </row>
    <row r="54" spans="1:12" s="4" customFormat="1" ht="12" customHeight="1" x14ac:dyDescent="0.2">
      <c r="A54" s="6"/>
      <c r="B54" s="16" t="s">
        <v>26</v>
      </c>
      <c r="C54" s="17" t="s">
        <v>20</v>
      </c>
      <c r="D54" s="7">
        <v>15</v>
      </c>
      <c r="E54" s="8"/>
      <c r="F54" s="9">
        <f t="shared" si="50"/>
        <v>0</v>
      </c>
      <c r="G54" s="8"/>
      <c r="H54" s="9">
        <f t="shared" si="54"/>
        <v>0</v>
      </c>
      <c r="I54" s="49">
        <f t="shared" si="55"/>
        <v>0</v>
      </c>
      <c r="J54" s="18"/>
      <c r="K54" s="62"/>
      <c r="L54" s="62"/>
    </row>
    <row r="55" spans="1:12" s="4" customFormat="1" ht="12" customHeight="1" x14ac:dyDescent="0.2">
      <c r="A55" s="6"/>
      <c r="B55" s="16" t="s">
        <v>27</v>
      </c>
      <c r="C55" s="17" t="s">
        <v>19</v>
      </c>
      <c r="D55" s="7">
        <v>1</v>
      </c>
      <c r="E55" s="8"/>
      <c r="F55" s="9">
        <f t="shared" si="50"/>
        <v>0</v>
      </c>
      <c r="G55" s="8"/>
      <c r="H55" s="9">
        <f t="shared" si="54"/>
        <v>0</v>
      </c>
      <c r="I55" s="49">
        <f t="shared" si="55"/>
        <v>0</v>
      </c>
      <c r="J55" s="18"/>
      <c r="K55" s="62"/>
      <c r="L55" s="62"/>
    </row>
    <row r="56" spans="1:12" s="19" customFormat="1" ht="24" x14ac:dyDescent="0.2">
      <c r="A56" s="6"/>
      <c r="B56" s="16" t="s">
        <v>57</v>
      </c>
      <c r="C56" s="17" t="s">
        <v>19</v>
      </c>
      <c r="D56" s="7">
        <v>2</v>
      </c>
      <c r="E56" s="8"/>
      <c r="F56" s="9">
        <f t="shared" ref="F56" si="56">D56*E56</f>
        <v>0</v>
      </c>
      <c r="G56" s="8"/>
      <c r="H56" s="9">
        <f t="shared" ref="H56" si="57">D56*G56</f>
        <v>0</v>
      </c>
      <c r="I56" s="49">
        <f t="shared" ref="I56" si="58">F56+H56</f>
        <v>0</v>
      </c>
      <c r="J56" s="18"/>
      <c r="K56" s="69"/>
      <c r="L56" s="73"/>
    </row>
    <row r="57" spans="1:12" s="4" customFormat="1" ht="12.75" customHeight="1" thickBot="1" x14ac:dyDescent="0.25">
      <c r="A57" s="82" t="s">
        <v>17</v>
      </c>
      <c r="B57" s="83"/>
      <c r="C57" s="83"/>
      <c r="D57" s="83"/>
      <c r="E57" s="83"/>
      <c r="F57" s="83"/>
      <c r="G57" s="83"/>
      <c r="H57" s="84"/>
      <c r="I57" s="38">
        <f>SUM(I50:I56)</f>
        <v>0</v>
      </c>
      <c r="J57" s="21"/>
      <c r="K57" s="62"/>
      <c r="L57" s="62"/>
    </row>
    <row r="58" spans="1:12" s="4" customFormat="1" ht="13.5" thickBot="1" x14ac:dyDescent="0.25">
      <c r="A58" s="79" t="s">
        <v>24</v>
      </c>
      <c r="B58" s="80"/>
      <c r="C58" s="80"/>
      <c r="D58" s="80"/>
      <c r="E58" s="80"/>
      <c r="F58" s="80"/>
      <c r="G58" s="80"/>
      <c r="H58" s="80"/>
      <c r="I58" s="81"/>
      <c r="J58" s="21"/>
      <c r="K58" s="62"/>
      <c r="L58" s="62"/>
    </row>
    <row r="59" spans="1:12" ht="24" x14ac:dyDescent="0.2">
      <c r="A59" s="6"/>
      <c r="B59" s="16" t="s">
        <v>96</v>
      </c>
      <c r="C59" s="17" t="s">
        <v>29</v>
      </c>
      <c r="D59" s="7">
        <v>1</v>
      </c>
      <c r="E59" s="53"/>
      <c r="F59" s="48">
        <f>D59*E59</f>
        <v>0</v>
      </c>
      <c r="G59" s="53"/>
      <c r="H59" s="9">
        <f>D59*G59</f>
        <v>0</v>
      </c>
      <c r="I59" s="49">
        <f>F59+H59</f>
        <v>0</v>
      </c>
      <c r="K59" s="74"/>
      <c r="L59" s="65"/>
    </row>
    <row r="60" spans="1:12" ht="24" x14ac:dyDescent="0.2">
      <c r="A60" s="6"/>
      <c r="B60" s="16" t="s">
        <v>28</v>
      </c>
      <c r="C60" s="17" t="s">
        <v>29</v>
      </c>
      <c r="D60" s="7">
        <v>1</v>
      </c>
      <c r="E60" s="53"/>
      <c r="F60" s="48">
        <f>D60*E60</f>
        <v>0</v>
      </c>
      <c r="G60" s="53"/>
      <c r="H60" s="9">
        <f>D60*G60</f>
        <v>0</v>
      </c>
      <c r="I60" s="49">
        <f>F60+H60</f>
        <v>0</v>
      </c>
      <c r="K60" s="74"/>
      <c r="L60" s="65"/>
    </row>
    <row r="61" spans="1:12" s="4" customFormat="1" x14ac:dyDescent="0.2">
      <c r="A61" s="6"/>
      <c r="B61" s="16" t="s">
        <v>30</v>
      </c>
      <c r="C61" s="17" t="s">
        <v>19</v>
      </c>
      <c r="D61" s="7">
        <v>1</v>
      </c>
      <c r="E61" s="53"/>
      <c r="F61" s="9">
        <f>D61*E61</f>
        <v>0</v>
      </c>
      <c r="G61" s="53"/>
      <c r="H61" s="9">
        <f t="shared" ref="H61:H81" si="59">D61*G61</f>
        <v>0</v>
      </c>
      <c r="I61" s="10">
        <f t="shared" ref="I61:I81" si="60">F61+H61</f>
        <v>0</v>
      </c>
      <c r="K61" s="62"/>
      <c r="L61" s="62"/>
    </row>
    <row r="62" spans="1:12" ht="48" x14ac:dyDescent="0.2">
      <c r="A62" s="6"/>
      <c r="B62" s="16" t="s">
        <v>31</v>
      </c>
      <c r="C62" s="17" t="s">
        <v>19</v>
      </c>
      <c r="D62" s="7">
        <v>1</v>
      </c>
      <c r="E62" s="53"/>
      <c r="F62" s="9">
        <f t="shared" ref="F62:F81" si="61">D62*E62</f>
        <v>0</v>
      </c>
      <c r="G62" s="53"/>
      <c r="H62" s="9">
        <f t="shared" si="59"/>
        <v>0</v>
      </c>
      <c r="I62" s="10">
        <f t="shared" si="60"/>
        <v>0</v>
      </c>
      <c r="K62" s="65"/>
      <c r="L62" s="65"/>
    </row>
    <row r="63" spans="1:12" s="19" customFormat="1" ht="24" x14ac:dyDescent="0.2">
      <c r="A63" s="6"/>
      <c r="B63" s="16" t="s">
        <v>58</v>
      </c>
      <c r="C63" s="17" t="s">
        <v>21</v>
      </c>
      <c r="D63" s="7">
        <v>5</v>
      </c>
      <c r="E63" s="53"/>
      <c r="F63" s="9">
        <f t="shared" si="61"/>
        <v>0</v>
      </c>
      <c r="G63" s="53"/>
      <c r="H63" s="9">
        <f t="shared" si="59"/>
        <v>0</v>
      </c>
      <c r="I63" s="10">
        <f t="shared" si="60"/>
        <v>0</v>
      </c>
      <c r="J63" s="18"/>
      <c r="K63" s="73"/>
      <c r="L63" s="73"/>
    </row>
    <row r="64" spans="1:12" s="4" customFormat="1" ht="24" x14ac:dyDescent="0.2">
      <c r="A64" s="6"/>
      <c r="B64" s="16" t="s">
        <v>62</v>
      </c>
      <c r="C64" s="17" t="s">
        <v>21</v>
      </c>
      <c r="D64" s="7">
        <v>10</v>
      </c>
      <c r="E64" s="53"/>
      <c r="F64" s="9">
        <f>D64*E64</f>
        <v>0</v>
      </c>
      <c r="G64" s="53"/>
      <c r="H64" s="9">
        <f>D64*G64</f>
        <v>0</v>
      </c>
      <c r="I64" s="10">
        <f t="shared" si="60"/>
        <v>0</v>
      </c>
      <c r="K64" s="62"/>
      <c r="L64" s="62"/>
    </row>
    <row r="65" spans="1:12" x14ac:dyDescent="0.2">
      <c r="A65" s="6"/>
      <c r="B65" s="16" t="s">
        <v>34</v>
      </c>
      <c r="C65" s="17" t="s">
        <v>21</v>
      </c>
      <c r="D65" s="7">
        <v>25</v>
      </c>
      <c r="E65" s="53"/>
      <c r="F65" s="9">
        <f>D65*E65</f>
        <v>0</v>
      </c>
      <c r="G65" s="53"/>
      <c r="H65" s="9">
        <f>D65*G65</f>
        <v>0</v>
      </c>
      <c r="I65" s="10">
        <f t="shared" si="60"/>
        <v>0</v>
      </c>
      <c r="K65" s="65"/>
      <c r="L65" s="65"/>
    </row>
    <row r="66" spans="1:12" ht="24" x14ac:dyDescent="0.2">
      <c r="A66" s="6"/>
      <c r="B66" s="16" t="s">
        <v>32</v>
      </c>
      <c r="C66" s="17" t="s">
        <v>21</v>
      </c>
      <c r="D66" s="7">
        <v>450</v>
      </c>
      <c r="E66" s="53"/>
      <c r="F66" s="9">
        <f t="shared" ref="F66" si="62">D66*E66</f>
        <v>0</v>
      </c>
      <c r="G66" s="53"/>
      <c r="H66" s="9">
        <f t="shared" ref="H66" si="63">D66*G66</f>
        <v>0</v>
      </c>
      <c r="I66" s="10">
        <f t="shared" si="60"/>
        <v>0</v>
      </c>
      <c r="K66" s="65"/>
      <c r="L66" s="65"/>
    </row>
    <row r="67" spans="1:12" ht="24" x14ac:dyDescent="0.2">
      <c r="A67" s="6"/>
      <c r="B67" s="16" t="s">
        <v>59</v>
      </c>
      <c r="C67" s="17" t="s">
        <v>21</v>
      </c>
      <c r="D67" s="7">
        <v>300</v>
      </c>
      <c r="E67" s="53"/>
      <c r="F67" s="9">
        <f t="shared" si="61"/>
        <v>0</v>
      </c>
      <c r="G67" s="53"/>
      <c r="H67" s="9">
        <f t="shared" si="59"/>
        <v>0</v>
      </c>
      <c r="I67" s="49">
        <f t="shared" si="60"/>
        <v>0</v>
      </c>
      <c r="K67" s="65"/>
      <c r="L67" s="65"/>
    </row>
    <row r="68" spans="1:12" x14ac:dyDescent="0.2">
      <c r="A68" s="6"/>
      <c r="B68" s="16" t="s">
        <v>97</v>
      </c>
      <c r="C68" s="17" t="s">
        <v>21</v>
      </c>
      <c r="D68" s="7">
        <v>750</v>
      </c>
      <c r="E68" s="53"/>
      <c r="F68" s="9">
        <f t="shared" si="61"/>
        <v>0</v>
      </c>
      <c r="G68" s="53"/>
      <c r="H68" s="9">
        <f t="shared" si="59"/>
        <v>0</v>
      </c>
      <c r="I68" s="49">
        <f t="shared" si="60"/>
        <v>0</v>
      </c>
      <c r="K68" s="65"/>
      <c r="L68" s="65"/>
    </row>
    <row r="69" spans="1:12" x14ac:dyDescent="0.2">
      <c r="A69" s="6"/>
      <c r="B69" s="16" t="s">
        <v>41</v>
      </c>
      <c r="C69" s="17" t="s">
        <v>19</v>
      </c>
      <c r="D69" s="7">
        <v>30</v>
      </c>
      <c r="E69" s="53"/>
      <c r="F69" s="9">
        <f t="shared" ref="F69" si="64">D69*E69</f>
        <v>0</v>
      </c>
      <c r="G69" s="53"/>
      <c r="H69" s="9">
        <f t="shared" ref="H69" si="65">D69*G69</f>
        <v>0</v>
      </c>
      <c r="I69" s="49">
        <f t="shared" si="60"/>
        <v>0</v>
      </c>
      <c r="K69" s="65"/>
      <c r="L69" s="65"/>
    </row>
    <row r="70" spans="1:12" s="4" customFormat="1" ht="24" x14ac:dyDescent="0.2">
      <c r="A70" s="6"/>
      <c r="B70" s="16" t="s">
        <v>33</v>
      </c>
      <c r="C70" s="17" t="s">
        <v>19</v>
      </c>
      <c r="D70" s="7">
        <v>5</v>
      </c>
      <c r="E70" s="53"/>
      <c r="F70" s="9">
        <f t="shared" si="61"/>
        <v>0</v>
      </c>
      <c r="G70" s="53"/>
      <c r="H70" s="9">
        <f t="shared" si="59"/>
        <v>0</v>
      </c>
      <c r="I70" s="10">
        <f t="shared" si="60"/>
        <v>0</v>
      </c>
      <c r="K70" s="62"/>
      <c r="L70" s="62"/>
    </row>
    <row r="71" spans="1:12" ht="36" x14ac:dyDescent="0.2">
      <c r="A71" s="6"/>
      <c r="B71" s="16" t="s">
        <v>100</v>
      </c>
      <c r="C71" s="17" t="s">
        <v>19</v>
      </c>
      <c r="D71" s="7">
        <v>11</v>
      </c>
      <c r="E71" s="8"/>
      <c r="F71" s="9">
        <f t="shared" si="61"/>
        <v>0</v>
      </c>
      <c r="G71" s="8"/>
      <c r="H71" s="9">
        <f t="shared" si="59"/>
        <v>0</v>
      </c>
      <c r="I71" s="10">
        <f t="shared" si="60"/>
        <v>0</v>
      </c>
      <c r="K71" s="65"/>
      <c r="L71" s="65"/>
    </row>
    <row r="72" spans="1:12" s="4" customFormat="1" ht="24" x14ac:dyDescent="0.2">
      <c r="A72" s="6"/>
      <c r="B72" s="16" t="s">
        <v>101</v>
      </c>
      <c r="C72" s="17" t="s">
        <v>19</v>
      </c>
      <c r="D72" s="7">
        <v>5</v>
      </c>
      <c r="E72" s="8"/>
      <c r="F72" s="9">
        <f t="shared" si="61"/>
        <v>0</v>
      </c>
      <c r="G72" s="8"/>
      <c r="H72" s="9">
        <f t="shared" si="59"/>
        <v>0</v>
      </c>
      <c r="I72" s="10">
        <f t="shared" si="60"/>
        <v>0</v>
      </c>
      <c r="K72" s="62"/>
      <c r="L72" s="62"/>
    </row>
    <row r="73" spans="1:12" x14ac:dyDescent="0.2">
      <c r="A73" s="6"/>
      <c r="B73" s="16" t="s">
        <v>102</v>
      </c>
      <c r="C73" s="17" t="s">
        <v>21</v>
      </c>
      <c r="D73" s="7">
        <v>4</v>
      </c>
      <c r="E73" s="8"/>
      <c r="F73" s="9">
        <f t="shared" si="61"/>
        <v>0</v>
      </c>
      <c r="G73" s="8"/>
      <c r="H73" s="9">
        <f t="shared" si="59"/>
        <v>0</v>
      </c>
      <c r="I73" s="10">
        <f t="shared" si="60"/>
        <v>0</v>
      </c>
      <c r="K73" s="65"/>
      <c r="L73" s="65"/>
    </row>
    <row r="74" spans="1:12" s="4" customFormat="1" ht="36" x14ac:dyDescent="0.2">
      <c r="A74" s="6"/>
      <c r="B74" s="16" t="s">
        <v>67</v>
      </c>
      <c r="C74" s="17" t="s">
        <v>20</v>
      </c>
      <c r="D74" s="7">
        <v>50</v>
      </c>
      <c r="E74" s="53"/>
      <c r="F74" s="9">
        <f t="shared" si="61"/>
        <v>0</v>
      </c>
      <c r="G74" s="53"/>
      <c r="H74" s="9">
        <f t="shared" si="59"/>
        <v>0</v>
      </c>
      <c r="I74" s="49">
        <f t="shared" si="60"/>
        <v>0</v>
      </c>
      <c r="J74" s="5"/>
      <c r="K74" s="62"/>
      <c r="L74" s="62"/>
    </row>
    <row r="75" spans="1:12" ht="36" x14ac:dyDescent="0.2">
      <c r="A75" s="6"/>
      <c r="B75" s="16" t="s">
        <v>66</v>
      </c>
      <c r="C75" s="17" t="s">
        <v>20</v>
      </c>
      <c r="D75" s="7">
        <v>2</v>
      </c>
      <c r="E75" s="53"/>
      <c r="F75" s="9">
        <f t="shared" ref="F75" si="66">D75*E75</f>
        <v>0</v>
      </c>
      <c r="G75" s="53"/>
      <c r="H75" s="9">
        <f t="shared" ref="H75" si="67">D75*G75</f>
        <v>0</v>
      </c>
      <c r="I75" s="49">
        <f t="shared" si="60"/>
        <v>0</v>
      </c>
      <c r="K75" s="65"/>
      <c r="L75" s="65"/>
    </row>
    <row r="76" spans="1:12" ht="24" x14ac:dyDescent="0.2">
      <c r="A76" s="6"/>
      <c r="B76" s="16" t="s">
        <v>68</v>
      </c>
      <c r="C76" s="17" t="s">
        <v>20</v>
      </c>
      <c r="D76" s="7">
        <v>2</v>
      </c>
      <c r="E76" s="53"/>
      <c r="F76" s="9">
        <f t="shared" si="61"/>
        <v>0</v>
      </c>
      <c r="G76" s="53"/>
      <c r="H76" s="9">
        <f t="shared" si="59"/>
        <v>0</v>
      </c>
      <c r="I76" s="10">
        <f t="shared" si="60"/>
        <v>0</v>
      </c>
      <c r="K76" s="65"/>
      <c r="L76" s="65"/>
    </row>
    <row r="77" spans="1:12" ht="36" x14ac:dyDescent="0.2">
      <c r="A77" s="6"/>
      <c r="B77" s="16" t="s">
        <v>42</v>
      </c>
      <c r="C77" s="17" t="s">
        <v>19</v>
      </c>
      <c r="D77" s="7">
        <v>3</v>
      </c>
      <c r="E77" s="53"/>
      <c r="F77" s="9">
        <f t="shared" ref="F77" si="68">D77*E77</f>
        <v>0</v>
      </c>
      <c r="G77" s="53"/>
      <c r="H77" s="9">
        <f t="shared" ref="H77" si="69">D77*G77</f>
        <v>0</v>
      </c>
      <c r="I77" s="10">
        <f t="shared" si="60"/>
        <v>0</v>
      </c>
      <c r="K77" s="65"/>
      <c r="L77" s="65"/>
    </row>
    <row r="78" spans="1:12" x14ac:dyDescent="0.2">
      <c r="A78" s="6"/>
      <c r="B78" s="16" t="s">
        <v>63</v>
      </c>
      <c r="C78" s="17" t="s">
        <v>19</v>
      </c>
      <c r="D78" s="7">
        <v>42</v>
      </c>
      <c r="E78" s="53"/>
      <c r="F78" s="9">
        <f t="shared" ref="F78" si="70">D78*E78</f>
        <v>0</v>
      </c>
      <c r="G78" s="53"/>
      <c r="H78" s="9">
        <f t="shared" ref="H78" si="71">D78*G78</f>
        <v>0</v>
      </c>
      <c r="I78" s="10">
        <f t="shared" si="60"/>
        <v>0</v>
      </c>
      <c r="K78" s="65"/>
      <c r="L78" s="65"/>
    </row>
    <row r="79" spans="1:12" ht="36" x14ac:dyDescent="0.2">
      <c r="A79" s="6"/>
      <c r="B79" s="16" t="s">
        <v>61</v>
      </c>
      <c r="C79" s="17" t="s">
        <v>19</v>
      </c>
      <c r="D79" s="7">
        <v>34</v>
      </c>
      <c r="E79" s="53"/>
      <c r="F79" s="9">
        <f t="shared" si="61"/>
        <v>0</v>
      </c>
      <c r="G79" s="53"/>
      <c r="H79" s="9">
        <f t="shared" si="59"/>
        <v>0</v>
      </c>
      <c r="I79" s="10">
        <f t="shared" si="60"/>
        <v>0</v>
      </c>
      <c r="K79" s="65"/>
      <c r="L79" s="65"/>
    </row>
    <row r="80" spans="1:12" ht="36" x14ac:dyDescent="0.2">
      <c r="A80" s="6"/>
      <c r="B80" s="16" t="s">
        <v>60</v>
      </c>
      <c r="C80" s="17" t="s">
        <v>19</v>
      </c>
      <c r="D80" s="7">
        <v>8</v>
      </c>
      <c r="E80" s="53"/>
      <c r="F80" s="9">
        <f t="shared" si="61"/>
        <v>0</v>
      </c>
      <c r="G80" s="53"/>
      <c r="H80" s="9">
        <f t="shared" si="59"/>
        <v>0</v>
      </c>
      <c r="I80" s="10">
        <f t="shared" si="60"/>
        <v>0</v>
      </c>
      <c r="K80" s="65"/>
      <c r="L80" s="65"/>
    </row>
    <row r="81" spans="1:12" x14ac:dyDescent="0.2">
      <c r="A81" s="6"/>
      <c r="B81" s="16" t="s">
        <v>98</v>
      </c>
      <c r="C81" s="17" t="s">
        <v>15</v>
      </c>
      <c r="D81" s="7">
        <v>1</v>
      </c>
      <c r="E81" s="53"/>
      <c r="F81" s="9">
        <f t="shared" si="61"/>
        <v>0</v>
      </c>
      <c r="G81" s="53"/>
      <c r="H81" s="9">
        <f t="shared" si="59"/>
        <v>0</v>
      </c>
      <c r="I81" s="10">
        <f t="shared" si="60"/>
        <v>0</v>
      </c>
      <c r="K81" s="65"/>
      <c r="L81" s="65"/>
    </row>
    <row r="82" spans="1:12" x14ac:dyDescent="0.2">
      <c r="A82" s="6"/>
      <c r="B82" s="16" t="s">
        <v>99</v>
      </c>
      <c r="C82" s="17" t="s">
        <v>15</v>
      </c>
      <c r="D82" s="7">
        <v>1</v>
      </c>
      <c r="E82" s="53"/>
      <c r="F82" s="9">
        <f t="shared" ref="F82" si="72">D82*E82</f>
        <v>0</v>
      </c>
      <c r="G82" s="53"/>
      <c r="H82" s="9">
        <f t="shared" ref="H82" si="73">D82*G82</f>
        <v>0</v>
      </c>
      <c r="I82" s="10">
        <f t="shared" ref="I82" si="74">F82+H82</f>
        <v>0</v>
      </c>
      <c r="K82" s="65"/>
      <c r="L82" s="65"/>
    </row>
    <row r="83" spans="1:12" ht="12.75" thickBot="1" x14ac:dyDescent="0.25">
      <c r="A83" s="82" t="s">
        <v>17</v>
      </c>
      <c r="B83" s="83"/>
      <c r="C83" s="83"/>
      <c r="D83" s="83"/>
      <c r="E83" s="83"/>
      <c r="F83" s="83"/>
      <c r="G83" s="83"/>
      <c r="H83" s="84"/>
      <c r="I83" s="38">
        <f>SUM(I59:I82)</f>
        <v>0</v>
      </c>
      <c r="K83" s="65"/>
      <c r="L83" s="65"/>
    </row>
    <row r="84" spans="1:12" s="4" customFormat="1" ht="12.75" thickBot="1" x14ac:dyDescent="0.25">
      <c r="A84" s="79" t="s">
        <v>91</v>
      </c>
      <c r="B84" s="116"/>
      <c r="C84" s="116"/>
      <c r="D84" s="116"/>
      <c r="E84" s="116"/>
      <c r="F84" s="116"/>
      <c r="G84" s="116"/>
      <c r="H84" s="116"/>
      <c r="I84" s="117"/>
      <c r="J84" s="21"/>
      <c r="K84" s="62"/>
      <c r="L84" s="62"/>
    </row>
    <row r="85" spans="1:12" customFormat="1" ht="24" x14ac:dyDescent="0.2">
      <c r="A85" s="63"/>
      <c r="B85" s="76" t="s">
        <v>121</v>
      </c>
      <c r="C85" s="46" t="s">
        <v>73</v>
      </c>
      <c r="D85" s="77">
        <v>1</v>
      </c>
      <c r="E85" s="40"/>
      <c r="F85" s="41">
        <f t="shared" ref="F85" si="75">D85*E85</f>
        <v>0</v>
      </c>
      <c r="G85" s="40"/>
      <c r="H85" s="41">
        <f t="shared" ref="H85" si="76">D85*G85</f>
        <v>0</v>
      </c>
      <c r="I85" s="42">
        <f t="shared" ref="I85" si="77">F85+H85</f>
        <v>0</v>
      </c>
      <c r="J85" s="21"/>
      <c r="K85" s="62"/>
      <c r="L85" s="62"/>
    </row>
    <row r="86" spans="1:12" customFormat="1" ht="12.75" x14ac:dyDescent="0.2">
      <c r="A86" s="64"/>
      <c r="B86" s="16" t="s">
        <v>105</v>
      </c>
      <c r="C86" s="46" t="s">
        <v>73</v>
      </c>
      <c r="D86" s="7">
        <v>1</v>
      </c>
      <c r="E86" s="8"/>
      <c r="F86" s="9">
        <f t="shared" ref="F86" si="78">D86*E86</f>
        <v>0</v>
      </c>
      <c r="G86" s="8"/>
      <c r="H86" s="9">
        <f t="shared" ref="H86" si="79">D86*G86</f>
        <v>0</v>
      </c>
      <c r="I86" s="10">
        <f t="shared" ref="I86" si="80">F86+H86</f>
        <v>0</v>
      </c>
      <c r="J86" s="4"/>
      <c r="K86" s="62"/>
      <c r="L86" s="62"/>
    </row>
    <row r="87" spans="1:12" customFormat="1" ht="24" x14ac:dyDescent="0.2">
      <c r="A87" s="64"/>
      <c r="B87" s="16" t="s">
        <v>106</v>
      </c>
      <c r="C87" s="46" t="s">
        <v>73</v>
      </c>
      <c r="D87" s="7">
        <v>1</v>
      </c>
      <c r="E87" s="8"/>
      <c r="F87" s="9">
        <f t="shared" ref="F87:F102" si="81">D87*E87</f>
        <v>0</v>
      </c>
      <c r="G87" s="8"/>
      <c r="H87" s="9">
        <f t="shared" ref="H87:H102" si="82">D87*G87</f>
        <v>0</v>
      </c>
      <c r="I87" s="10">
        <f t="shared" ref="I87:I102" si="83">F87+H87</f>
        <v>0</v>
      </c>
      <c r="J87" s="1"/>
      <c r="K87" s="62"/>
      <c r="L87" s="62"/>
    </row>
    <row r="88" spans="1:12" customFormat="1" ht="24" x14ac:dyDescent="0.2">
      <c r="A88" s="64"/>
      <c r="B88" s="16" t="s">
        <v>122</v>
      </c>
      <c r="C88" s="46" t="s">
        <v>73</v>
      </c>
      <c r="D88" s="7">
        <v>1</v>
      </c>
      <c r="E88" s="8"/>
      <c r="F88" s="9">
        <f t="shared" ref="F88" si="84">D88*E88</f>
        <v>0</v>
      </c>
      <c r="G88" s="8"/>
      <c r="H88" s="9">
        <f t="shared" ref="H88" si="85">D88*G88</f>
        <v>0</v>
      </c>
      <c r="I88" s="10">
        <f t="shared" ref="I88" si="86">F88+H88</f>
        <v>0</v>
      </c>
      <c r="J88" s="1"/>
      <c r="K88" s="62"/>
      <c r="L88" s="62"/>
    </row>
    <row r="89" spans="1:12" customFormat="1" ht="24" x14ac:dyDescent="0.2">
      <c r="A89" s="63"/>
      <c r="B89" s="16" t="s">
        <v>120</v>
      </c>
      <c r="C89" s="46" t="s">
        <v>73</v>
      </c>
      <c r="D89" s="7">
        <v>12</v>
      </c>
      <c r="E89" s="8"/>
      <c r="F89" s="9">
        <f t="shared" si="81"/>
        <v>0</v>
      </c>
      <c r="G89" s="8"/>
      <c r="H89" s="9">
        <f t="shared" si="82"/>
        <v>0</v>
      </c>
      <c r="I89" s="10">
        <f t="shared" si="83"/>
        <v>0</v>
      </c>
      <c r="J89" s="1"/>
      <c r="K89" s="62"/>
      <c r="L89" s="62"/>
    </row>
    <row r="90" spans="1:12" customFormat="1" ht="24" x14ac:dyDescent="0.2">
      <c r="A90" s="64"/>
      <c r="B90" s="16" t="s">
        <v>107</v>
      </c>
      <c r="C90" s="46" t="s">
        <v>73</v>
      </c>
      <c r="D90" s="7">
        <v>12</v>
      </c>
      <c r="E90" s="8"/>
      <c r="F90" s="9">
        <f t="shared" si="81"/>
        <v>0</v>
      </c>
      <c r="G90" s="8"/>
      <c r="H90" s="9">
        <f t="shared" si="82"/>
        <v>0</v>
      </c>
      <c r="I90" s="10">
        <f t="shared" si="83"/>
        <v>0</v>
      </c>
      <c r="J90" s="1"/>
      <c r="K90" s="62"/>
      <c r="L90" s="62"/>
    </row>
    <row r="91" spans="1:12" customFormat="1" ht="12.75" x14ac:dyDescent="0.2">
      <c r="A91" s="63"/>
      <c r="B91" s="16" t="s">
        <v>108</v>
      </c>
      <c r="C91" s="17" t="s">
        <v>20</v>
      </c>
      <c r="D91" s="7">
        <v>800</v>
      </c>
      <c r="E91" s="8"/>
      <c r="F91" s="9">
        <f t="shared" si="81"/>
        <v>0</v>
      </c>
      <c r="G91" s="8"/>
      <c r="H91" s="9">
        <f t="shared" si="82"/>
        <v>0</v>
      </c>
      <c r="I91" s="10">
        <f t="shared" si="83"/>
        <v>0</v>
      </c>
      <c r="J91" s="1"/>
      <c r="K91" s="62"/>
      <c r="L91" s="62"/>
    </row>
    <row r="92" spans="1:12" customFormat="1" ht="12.75" x14ac:dyDescent="0.2">
      <c r="A92" s="64"/>
      <c r="B92" s="76" t="s">
        <v>109</v>
      </c>
      <c r="C92" s="46" t="s">
        <v>20</v>
      </c>
      <c r="D92" s="77">
        <v>24</v>
      </c>
      <c r="E92" s="8"/>
      <c r="F92" s="9">
        <f t="shared" si="81"/>
        <v>0</v>
      </c>
      <c r="G92" s="8"/>
      <c r="H92" s="9">
        <f t="shared" si="82"/>
        <v>0</v>
      </c>
      <c r="I92" s="10">
        <f t="shared" si="83"/>
        <v>0</v>
      </c>
      <c r="J92" s="1"/>
      <c r="K92" s="62"/>
      <c r="L92" s="62"/>
    </row>
    <row r="93" spans="1:12" customFormat="1" ht="12.75" x14ac:dyDescent="0.2">
      <c r="A93" s="64"/>
      <c r="B93" s="16" t="s">
        <v>110</v>
      </c>
      <c r="C93" s="17" t="s">
        <v>20</v>
      </c>
      <c r="D93" s="7">
        <v>50</v>
      </c>
      <c r="E93" s="8"/>
      <c r="F93" s="9">
        <f t="shared" si="81"/>
        <v>0</v>
      </c>
      <c r="G93" s="8"/>
      <c r="H93" s="9">
        <f t="shared" si="82"/>
        <v>0</v>
      </c>
      <c r="I93" s="10">
        <f t="shared" si="83"/>
        <v>0</v>
      </c>
      <c r="J93" s="1"/>
      <c r="K93" s="62"/>
      <c r="L93" s="62"/>
    </row>
    <row r="94" spans="1:12" customFormat="1" ht="12.75" x14ac:dyDescent="0.2">
      <c r="A94" s="63"/>
      <c r="B94" s="16" t="s">
        <v>123</v>
      </c>
      <c r="C94" s="17" t="s">
        <v>111</v>
      </c>
      <c r="D94" s="7">
        <v>7</v>
      </c>
      <c r="E94" s="8"/>
      <c r="F94" s="9">
        <f t="shared" si="81"/>
        <v>0</v>
      </c>
      <c r="G94" s="8"/>
      <c r="H94" s="9">
        <f t="shared" si="82"/>
        <v>0</v>
      </c>
      <c r="I94" s="10">
        <f t="shared" si="83"/>
        <v>0</v>
      </c>
      <c r="J94" s="1"/>
      <c r="K94" s="62"/>
      <c r="L94" s="62"/>
    </row>
    <row r="95" spans="1:12" customFormat="1" ht="12.75" x14ac:dyDescent="0.2">
      <c r="A95" s="64"/>
      <c r="B95" s="16" t="s">
        <v>117</v>
      </c>
      <c r="C95" s="17" t="s">
        <v>19</v>
      </c>
      <c r="D95" s="7">
        <v>7</v>
      </c>
      <c r="E95" s="8"/>
      <c r="F95" s="9">
        <f t="shared" si="81"/>
        <v>0</v>
      </c>
      <c r="G95" s="8"/>
      <c r="H95" s="9">
        <f t="shared" si="82"/>
        <v>0</v>
      </c>
      <c r="I95" s="10">
        <f t="shared" si="83"/>
        <v>0</v>
      </c>
      <c r="J95" s="1"/>
      <c r="K95" s="62"/>
      <c r="L95" s="62"/>
    </row>
    <row r="96" spans="1:12" customFormat="1" ht="12.75" x14ac:dyDescent="0.2">
      <c r="A96" s="64"/>
      <c r="B96" s="16" t="s">
        <v>112</v>
      </c>
      <c r="C96" s="17" t="s">
        <v>21</v>
      </c>
      <c r="D96" s="7">
        <v>800</v>
      </c>
      <c r="E96" s="8"/>
      <c r="F96" s="9">
        <f t="shared" si="81"/>
        <v>0</v>
      </c>
      <c r="G96" s="8"/>
      <c r="H96" s="9">
        <f t="shared" si="82"/>
        <v>0</v>
      </c>
      <c r="I96" s="10">
        <f t="shared" si="83"/>
        <v>0</v>
      </c>
      <c r="J96" s="1"/>
      <c r="K96" s="62"/>
      <c r="L96" s="62"/>
    </row>
    <row r="97" spans="1:12" customFormat="1" ht="12.75" x14ac:dyDescent="0.2">
      <c r="A97" s="63"/>
      <c r="B97" s="16" t="s">
        <v>113</v>
      </c>
      <c r="C97" s="17" t="s">
        <v>114</v>
      </c>
      <c r="D97" s="7">
        <v>30</v>
      </c>
      <c r="E97" s="8"/>
      <c r="F97" s="9">
        <f t="shared" si="81"/>
        <v>0</v>
      </c>
      <c r="G97" s="8"/>
      <c r="H97" s="9">
        <f t="shared" si="82"/>
        <v>0</v>
      </c>
      <c r="I97" s="10">
        <f t="shared" si="83"/>
        <v>0</v>
      </c>
      <c r="J97" s="1"/>
      <c r="K97" s="62"/>
      <c r="L97" s="62"/>
    </row>
    <row r="98" spans="1:12" customFormat="1" ht="12.75" x14ac:dyDescent="0.2">
      <c r="A98" s="64"/>
      <c r="B98" s="16" t="s">
        <v>115</v>
      </c>
      <c r="C98" s="17" t="s">
        <v>22</v>
      </c>
      <c r="D98" s="7">
        <v>1</v>
      </c>
      <c r="E98" s="8"/>
      <c r="F98" s="9">
        <f t="shared" si="81"/>
        <v>0</v>
      </c>
      <c r="G98" s="8"/>
      <c r="H98" s="9">
        <f t="shared" si="82"/>
        <v>0</v>
      </c>
      <c r="I98" s="10">
        <f t="shared" si="83"/>
        <v>0</v>
      </c>
      <c r="J98" s="1"/>
      <c r="K98" s="62"/>
      <c r="L98" s="62"/>
    </row>
    <row r="99" spans="1:12" customFormat="1" ht="12.75" x14ac:dyDescent="0.2">
      <c r="A99" s="64"/>
      <c r="B99" s="16" t="s">
        <v>116</v>
      </c>
      <c r="C99" s="17" t="s">
        <v>22</v>
      </c>
      <c r="D99" s="7">
        <v>1</v>
      </c>
      <c r="E99" s="8"/>
      <c r="F99" s="9">
        <f t="shared" si="81"/>
        <v>0</v>
      </c>
      <c r="G99" s="8"/>
      <c r="H99" s="9">
        <f t="shared" si="82"/>
        <v>0</v>
      </c>
      <c r="I99" s="10">
        <f t="shared" si="83"/>
        <v>0</v>
      </c>
      <c r="J99" s="1"/>
      <c r="K99" s="62"/>
      <c r="L99" s="62"/>
    </row>
    <row r="100" spans="1:12" customFormat="1" ht="12.75" x14ac:dyDescent="0.2">
      <c r="A100" s="63"/>
      <c r="B100" s="16" t="s">
        <v>92</v>
      </c>
      <c r="C100" s="17" t="s">
        <v>93</v>
      </c>
      <c r="D100" s="7">
        <v>1</v>
      </c>
      <c r="E100" s="8"/>
      <c r="F100" s="9">
        <f t="shared" si="81"/>
        <v>0</v>
      </c>
      <c r="G100" s="8"/>
      <c r="H100" s="9">
        <f t="shared" si="82"/>
        <v>0</v>
      </c>
      <c r="I100" s="10">
        <f t="shared" si="83"/>
        <v>0</v>
      </c>
      <c r="J100" s="1"/>
      <c r="K100" s="62"/>
      <c r="L100" s="62"/>
    </row>
    <row r="101" spans="1:12" customFormat="1" ht="24" x14ac:dyDescent="0.2">
      <c r="A101" s="64"/>
      <c r="B101" s="16" t="s">
        <v>103</v>
      </c>
      <c r="C101" s="17" t="s">
        <v>19</v>
      </c>
      <c r="D101" s="7">
        <v>10</v>
      </c>
      <c r="E101" s="8"/>
      <c r="F101" s="9">
        <f t="shared" si="81"/>
        <v>0</v>
      </c>
      <c r="G101" s="8"/>
      <c r="H101" s="9">
        <f t="shared" si="82"/>
        <v>0</v>
      </c>
      <c r="I101" s="10">
        <f t="shared" si="83"/>
        <v>0</v>
      </c>
      <c r="J101" s="1"/>
      <c r="K101" s="62"/>
      <c r="L101" s="62"/>
    </row>
    <row r="102" spans="1:12" customFormat="1" ht="12.75" x14ac:dyDescent="0.2">
      <c r="A102" s="64"/>
      <c r="B102" s="16" t="s">
        <v>104</v>
      </c>
      <c r="C102" s="17" t="s">
        <v>19</v>
      </c>
      <c r="D102" s="7">
        <v>10</v>
      </c>
      <c r="E102" s="8"/>
      <c r="F102" s="9">
        <f t="shared" si="81"/>
        <v>0</v>
      </c>
      <c r="G102" s="8"/>
      <c r="H102" s="9">
        <f t="shared" si="82"/>
        <v>0</v>
      </c>
      <c r="I102" s="10">
        <f t="shared" si="83"/>
        <v>0</v>
      </c>
      <c r="J102" s="1"/>
      <c r="K102" s="62"/>
      <c r="L102" s="62"/>
    </row>
    <row r="103" spans="1:12" ht="12.75" customHeight="1" thickBot="1" x14ac:dyDescent="0.25">
      <c r="A103" s="118" t="s">
        <v>17</v>
      </c>
      <c r="B103" s="119"/>
      <c r="C103" s="119"/>
      <c r="D103" s="119"/>
      <c r="E103" s="119"/>
      <c r="F103" s="119"/>
      <c r="G103" s="119"/>
      <c r="H103" s="120"/>
      <c r="I103" s="38">
        <f>SUM(I86:I102)</f>
        <v>0</v>
      </c>
      <c r="K103" s="65"/>
      <c r="L103" s="65"/>
    </row>
    <row r="104" spans="1:12" s="4" customFormat="1" ht="13.5" thickBot="1" x14ac:dyDescent="0.25">
      <c r="A104" s="79" t="s">
        <v>25</v>
      </c>
      <c r="B104" s="80"/>
      <c r="C104" s="80"/>
      <c r="D104" s="80"/>
      <c r="E104" s="80"/>
      <c r="F104" s="80"/>
      <c r="G104" s="80"/>
      <c r="H104" s="80"/>
      <c r="I104" s="81"/>
      <c r="J104" s="57"/>
      <c r="K104" s="62"/>
      <c r="L104" s="62"/>
    </row>
    <row r="105" spans="1:12" x14ac:dyDescent="0.2">
      <c r="A105" s="6"/>
      <c r="B105" s="16" t="s">
        <v>37</v>
      </c>
      <c r="C105" s="17" t="s">
        <v>15</v>
      </c>
      <c r="D105" s="7">
        <v>1</v>
      </c>
      <c r="E105" s="8"/>
      <c r="F105" s="9">
        <f t="shared" ref="F105:F107" si="87">D105*E105</f>
        <v>0</v>
      </c>
      <c r="G105" s="8"/>
      <c r="H105" s="9">
        <f t="shared" ref="H105:H107" si="88">D105*G105</f>
        <v>0</v>
      </c>
      <c r="I105" s="10">
        <f t="shared" ref="I105:I107" si="89">F105+H105</f>
        <v>0</v>
      </c>
      <c r="K105" s="65"/>
      <c r="L105" s="65"/>
    </row>
    <row r="106" spans="1:12" ht="36" x14ac:dyDescent="0.2">
      <c r="A106" s="6"/>
      <c r="B106" s="16" t="s">
        <v>90</v>
      </c>
      <c r="C106" s="17" t="s">
        <v>22</v>
      </c>
      <c r="D106" s="7">
        <v>1</v>
      </c>
      <c r="E106" s="8"/>
      <c r="F106" s="9">
        <f t="shared" ref="F106" si="90">D106*E106</f>
        <v>0</v>
      </c>
      <c r="G106" s="8"/>
      <c r="H106" s="9">
        <f t="shared" ref="H106" si="91">D106*G106</f>
        <v>0</v>
      </c>
      <c r="I106" s="10">
        <f t="shared" ref="I106" si="92">F106+H106</f>
        <v>0</v>
      </c>
      <c r="K106" s="65"/>
      <c r="L106" s="65"/>
    </row>
    <row r="107" spans="1:12" x14ac:dyDescent="0.2">
      <c r="A107" s="6"/>
      <c r="B107" s="16" t="s">
        <v>65</v>
      </c>
      <c r="C107" s="17" t="s">
        <v>15</v>
      </c>
      <c r="D107" s="7">
        <v>1</v>
      </c>
      <c r="E107" s="8"/>
      <c r="F107" s="9">
        <f t="shared" si="87"/>
        <v>0</v>
      </c>
      <c r="G107" s="8"/>
      <c r="H107" s="9">
        <f t="shared" si="88"/>
        <v>0</v>
      </c>
      <c r="I107" s="10">
        <f t="shared" si="89"/>
        <v>0</v>
      </c>
      <c r="K107" s="65"/>
      <c r="L107" s="65"/>
    </row>
    <row r="108" spans="1:12" ht="12.75" customHeight="1" thickBot="1" x14ac:dyDescent="0.25">
      <c r="A108" s="82" t="s">
        <v>17</v>
      </c>
      <c r="B108" s="83"/>
      <c r="C108" s="83"/>
      <c r="D108" s="83"/>
      <c r="E108" s="83"/>
      <c r="F108" s="83"/>
      <c r="G108" s="83"/>
      <c r="H108" s="84"/>
      <c r="I108" s="38">
        <f>SUM(I105:I107)</f>
        <v>0</v>
      </c>
      <c r="K108" s="65"/>
      <c r="L108" s="65"/>
    </row>
    <row r="109" spans="1:12" ht="12.75" thickBot="1" x14ac:dyDescent="0.25">
      <c r="A109" s="100"/>
      <c r="B109" s="101"/>
      <c r="C109" s="101"/>
      <c r="D109" s="101"/>
      <c r="E109" s="101"/>
      <c r="F109" s="101"/>
      <c r="G109" s="101"/>
      <c r="H109" s="101"/>
      <c r="I109" s="102"/>
      <c r="J109" s="54"/>
      <c r="K109" s="65"/>
      <c r="L109" s="65"/>
    </row>
    <row r="110" spans="1:12" ht="12.75" customHeight="1" x14ac:dyDescent="0.2">
      <c r="A110" s="106" t="s">
        <v>0</v>
      </c>
      <c r="B110" s="107"/>
      <c r="C110" s="107"/>
      <c r="D110" s="107"/>
      <c r="E110" s="107"/>
      <c r="F110" s="107"/>
      <c r="G110" s="108"/>
      <c r="H110" s="112">
        <f>I9+I21+I26+I48+I57+I83+I103+I108</f>
        <v>0</v>
      </c>
      <c r="I110" s="113"/>
      <c r="K110" s="65"/>
      <c r="L110" s="65"/>
    </row>
    <row r="111" spans="1:12" ht="13.5" customHeight="1" thickBot="1" x14ac:dyDescent="0.25">
      <c r="A111" s="109" t="s">
        <v>11</v>
      </c>
      <c r="B111" s="110"/>
      <c r="C111" s="110"/>
      <c r="D111" s="110"/>
      <c r="E111" s="110"/>
      <c r="F111" s="110"/>
      <c r="G111" s="111"/>
      <c r="H111" s="114">
        <f>H110-H110/1.2</f>
        <v>0</v>
      </c>
      <c r="I111" s="115"/>
      <c r="K111" s="65"/>
      <c r="L111" s="65"/>
    </row>
    <row r="112" spans="1:12" ht="95.25" customHeight="1" thickBot="1" x14ac:dyDescent="0.25">
      <c r="A112" s="103" t="s">
        <v>36</v>
      </c>
      <c r="B112" s="104"/>
      <c r="C112" s="104"/>
      <c r="D112" s="104"/>
      <c r="E112" s="104"/>
      <c r="F112" s="104"/>
      <c r="G112" s="104"/>
      <c r="H112" s="104"/>
      <c r="I112" s="105"/>
    </row>
    <row r="113" spans="1:9" x14ac:dyDescent="0.2">
      <c r="A113" s="22"/>
      <c r="B113" s="23"/>
      <c r="C113" s="21"/>
      <c r="D113" s="24"/>
      <c r="E113" s="21"/>
      <c r="F113" s="21"/>
      <c r="G113" s="25"/>
      <c r="H113" s="25"/>
      <c r="I113" s="25"/>
    </row>
    <row r="114" spans="1:9" x14ac:dyDescent="0.2">
      <c r="A114" s="22"/>
      <c r="B114" s="23"/>
      <c r="C114" s="21"/>
      <c r="D114" s="24"/>
      <c r="E114" s="21"/>
      <c r="F114" s="21"/>
      <c r="G114" s="25"/>
      <c r="H114" s="25"/>
      <c r="I114" s="25"/>
    </row>
    <row r="115" spans="1:9" x14ac:dyDescent="0.2">
      <c r="A115" s="22"/>
      <c r="B115" s="26"/>
      <c r="C115" s="21"/>
      <c r="D115" s="21"/>
      <c r="E115" s="21"/>
      <c r="F115" s="21"/>
      <c r="G115" s="21"/>
      <c r="H115" s="21"/>
      <c r="I115" s="21"/>
    </row>
    <row r="116" spans="1:9" ht="13.5" x14ac:dyDescent="0.25">
      <c r="B116" s="61"/>
      <c r="C116" s="29"/>
      <c r="D116" s="27"/>
      <c r="E116" s="27"/>
      <c r="F116" s="27"/>
      <c r="G116" s="29"/>
      <c r="H116" s="27"/>
      <c r="I116" s="29"/>
    </row>
    <row r="117" spans="1:9" ht="12.75" x14ac:dyDescent="0.2">
      <c r="B117" s="27"/>
      <c r="C117" s="27"/>
      <c r="D117" s="27"/>
      <c r="E117" s="27"/>
      <c r="F117" s="27"/>
      <c r="G117" s="27"/>
      <c r="H117" s="27"/>
      <c r="I117" s="27"/>
    </row>
    <row r="118" spans="1:9" ht="12.75" x14ac:dyDescent="0.2">
      <c r="B118" s="27"/>
      <c r="C118" s="27"/>
      <c r="D118" s="27"/>
      <c r="E118" s="27"/>
      <c r="F118" s="27"/>
      <c r="G118" s="27"/>
      <c r="H118" s="27"/>
      <c r="I118" s="27"/>
    </row>
    <row r="119" spans="1:9" ht="15.75" x14ac:dyDescent="0.25">
      <c r="B119" s="27"/>
      <c r="C119" s="27"/>
      <c r="D119" s="27"/>
      <c r="E119" s="27"/>
      <c r="F119" s="30"/>
      <c r="G119" s="30"/>
      <c r="H119" s="30"/>
      <c r="I119" s="30"/>
    </row>
    <row r="120" spans="1:9" ht="15.75" x14ac:dyDescent="0.25">
      <c r="B120" s="27"/>
      <c r="C120" s="27"/>
      <c r="D120" s="27"/>
      <c r="E120" s="27"/>
      <c r="F120" s="30"/>
      <c r="G120" s="30"/>
      <c r="H120" s="28"/>
      <c r="I120" s="30"/>
    </row>
    <row r="121" spans="1:9" ht="15.75" x14ac:dyDescent="0.25">
      <c r="B121" s="27"/>
      <c r="C121" s="27"/>
      <c r="D121" s="27"/>
      <c r="E121" s="27"/>
      <c r="F121" s="30"/>
      <c r="G121" s="31"/>
      <c r="H121" s="30"/>
      <c r="I121" s="29"/>
    </row>
    <row r="122" spans="1:9" ht="15.75" x14ac:dyDescent="0.25">
      <c r="B122" s="27"/>
      <c r="C122" s="27"/>
      <c r="D122" s="27"/>
      <c r="E122" s="27"/>
      <c r="F122" s="30"/>
      <c r="G122" s="30"/>
      <c r="H122" s="28"/>
      <c r="I122" s="30"/>
    </row>
    <row r="123" spans="1:9" ht="15.75" x14ac:dyDescent="0.25">
      <c r="B123" s="27"/>
      <c r="C123" s="27"/>
      <c r="D123" s="27"/>
      <c r="E123" s="27"/>
      <c r="F123" s="30"/>
      <c r="G123" s="31"/>
      <c r="H123" s="30"/>
      <c r="I123" s="29"/>
    </row>
    <row r="124" spans="1:9" x14ac:dyDescent="0.2">
      <c r="B124" s="32"/>
      <c r="C124" s="33"/>
      <c r="D124" s="34"/>
      <c r="E124" s="35"/>
      <c r="F124" s="35"/>
      <c r="G124" s="34"/>
      <c r="H124" s="34"/>
    </row>
    <row r="125" spans="1:9" x14ac:dyDescent="0.2">
      <c r="B125" s="36"/>
      <c r="C125" s="33"/>
      <c r="D125" s="35"/>
      <c r="E125" s="35"/>
      <c r="F125" s="35"/>
      <c r="G125" s="34"/>
      <c r="H125" s="34"/>
    </row>
    <row r="126" spans="1:9" x14ac:dyDescent="0.2">
      <c r="B126" s="33"/>
      <c r="C126" s="33"/>
      <c r="D126" s="35"/>
      <c r="E126" s="35"/>
      <c r="F126" s="35"/>
      <c r="G126" s="34"/>
      <c r="H126" s="34"/>
    </row>
    <row r="127" spans="1:9" x14ac:dyDescent="0.2">
      <c r="B127" s="33"/>
      <c r="C127" s="33"/>
      <c r="D127" s="35"/>
      <c r="E127" s="35"/>
      <c r="F127" s="35"/>
      <c r="G127" s="34"/>
      <c r="H127" s="34"/>
    </row>
    <row r="128" spans="1:9" x14ac:dyDescent="0.2">
      <c r="B128" s="32"/>
      <c r="C128" s="33"/>
      <c r="E128" s="35"/>
      <c r="F128" s="35"/>
      <c r="G128" s="20"/>
      <c r="H128" s="20"/>
    </row>
    <row r="129" spans="2:9" x14ac:dyDescent="0.2">
      <c r="G129" s="37"/>
      <c r="H129" s="37"/>
    </row>
    <row r="130" spans="2:9" ht="12.75" x14ac:dyDescent="0.2">
      <c r="B130" s="27"/>
      <c r="C130" s="27"/>
      <c r="D130" s="27"/>
      <c r="E130" s="27"/>
      <c r="F130" s="27"/>
      <c r="G130" s="27"/>
      <c r="H130" s="27"/>
      <c r="I130" s="27"/>
    </row>
    <row r="131" spans="2:9" ht="12.75" x14ac:dyDescent="0.2">
      <c r="B131" s="27"/>
      <c r="C131" s="27"/>
      <c r="D131" s="27"/>
      <c r="E131" s="27"/>
      <c r="F131" s="27"/>
      <c r="G131" s="27"/>
      <c r="H131" s="27"/>
      <c r="I131" s="27"/>
    </row>
    <row r="132" spans="2:9" ht="12.75" x14ac:dyDescent="0.2">
      <c r="B132" s="27"/>
      <c r="C132" s="27"/>
      <c r="D132" s="27"/>
      <c r="E132" s="27"/>
      <c r="F132" s="27"/>
      <c r="G132" s="27"/>
      <c r="H132" s="27"/>
      <c r="I132" s="27"/>
    </row>
    <row r="133" spans="2:9" ht="12.75" x14ac:dyDescent="0.2">
      <c r="B133" s="27"/>
      <c r="C133" s="27"/>
      <c r="D133" s="27"/>
      <c r="E133" s="27"/>
      <c r="F133" s="27"/>
      <c r="G133" s="27"/>
      <c r="H133" s="27"/>
      <c r="I133" s="27"/>
    </row>
    <row r="134" spans="2:9" ht="15.75" x14ac:dyDescent="0.25">
      <c r="B134" s="27"/>
      <c r="C134" s="27"/>
      <c r="D134" s="28"/>
      <c r="E134" s="27"/>
      <c r="F134" s="27"/>
      <c r="G134" s="27"/>
      <c r="H134" s="27"/>
      <c r="I134" s="27"/>
    </row>
    <row r="135" spans="2:9" ht="13.5" x14ac:dyDescent="0.25">
      <c r="B135" s="27"/>
      <c r="C135" s="29"/>
      <c r="D135" s="27"/>
      <c r="E135" s="27"/>
      <c r="F135" s="27"/>
      <c r="G135" s="29"/>
      <c r="H135" s="27"/>
      <c r="I135" s="29"/>
    </row>
    <row r="136" spans="2:9" ht="12.75" x14ac:dyDescent="0.2">
      <c r="B136" s="27"/>
      <c r="C136" s="27"/>
      <c r="D136" s="27"/>
      <c r="E136" s="27"/>
      <c r="F136" s="27"/>
      <c r="G136" s="27"/>
      <c r="H136" s="27"/>
      <c r="I136" s="27"/>
    </row>
    <row r="137" spans="2:9" ht="12.75" x14ac:dyDescent="0.2">
      <c r="B137" s="27"/>
      <c r="C137" s="27"/>
      <c r="D137" s="27"/>
      <c r="E137" s="27"/>
      <c r="F137" s="27"/>
      <c r="G137" s="27"/>
      <c r="H137" s="27"/>
      <c r="I137" s="27"/>
    </row>
    <row r="138" spans="2:9" ht="15.75" x14ac:dyDescent="0.25">
      <c r="B138" s="27"/>
      <c r="C138" s="27"/>
      <c r="D138" s="27"/>
      <c r="E138" s="27"/>
      <c r="F138" s="30"/>
      <c r="G138" s="30"/>
      <c r="H138" s="30"/>
      <c r="I138" s="30"/>
    </row>
    <row r="139" spans="2:9" ht="15.75" x14ac:dyDescent="0.25">
      <c r="B139" s="27"/>
      <c r="C139" s="27"/>
      <c r="D139" s="27"/>
      <c r="E139" s="27"/>
      <c r="F139" s="30"/>
      <c r="G139" s="30"/>
      <c r="H139" s="28"/>
      <c r="I139" s="30"/>
    </row>
    <row r="140" spans="2:9" ht="15.75" x14ac:dyDescent="0.25">
      <c r="B140" s="27"/>
      <c r="C140" s="27"/>
      <c r="D140" s="27"/>
      <c r="E140" s="27"/>
      <c r="F140" s="30"/>
      <c r="G140" s="31"/>
      <c r="H140" s="30"/>
      <c r="I140" s="29"/>
    </row>
  </sheetData>
  <mergeCells count="31">
    <mergeCell ref="A49:I49"/>
    <mergeCell ref="A109:I109"/>
    <mergeCell ref="A112:I112"/>
    <mergeCell ref="A110:G110"/>
    <mergeCell ref="A111:G111"/>
    <mergeCell ref="H110:I110"/>
    <mergeCell ref="H111:I111"/>
    <mergeCell ref="A108:H108"/>
    <mergeCell ref="A57:H57"/>
    <mergeCell ref="A83:H83"/>
    <mergeCell ref="A58:I58"/>
    <mergeCell ref="A84:I84"/>
    <mergeCell ref="A103:H103"/>
    <mergeCell ref="A5:A6"/>
    <mergeCell ref="J5:J6"/>
    <mergeCell ref="B2:I2"/>
    <mergeCell ref="B5:B6"/>
    <mergeCell ref="C5:C6"/>
    <mergeCell ref="E5:F5"/>
    <mergeCell ref="G5:H5"/>
    <mergeCell ref="B3:I3"/>
    <mergeCell ref="H1:I1"/>
    <mergeCell ref="A7:I7"/>
    <mergeCell ref="A27:I27"/>
    <mergeCell ref="A10:I10"/>
    <mergeCell ref="A9:H9"/>
    <mergeCell ref="A21:H21"/>
    <mergeCell ref="A48:H48"/>
    <mergeCell ref="A22:I22"/>
    <mergeCell ref="A26:H26"/>
    <mergeCell ref="A104:I104"/>
  </mergeCells>
  <phoneticPr fontId="0" type="noConversion"/>
  <printOptions horizontalCentered="1"/>
  <pageMargins left="0.19685039370078741" right="0.19685039370078741" top="0.47244094488188981" bottom="0.39370078740157483" header="0.23622047244094491" footer="0.19685039370078741"/>
  <pageSetup paperSize="9" scale="99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СМР</vt:lpstr>
      <vt:lpstr>СМР!Область_печати</vt:lpstr>
    </vt:vector>
  </TitlesOfParts>
  <Company>Pioner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</dc:creator>
  <cp:lastModifiedBy>Ясенко Татьяна Сергеевна</cp:lastModifiedBy>
  <cp:lastPrinted>2012-10-25T11:29:17Z</cp:lastPrinted>
  <dcterms:created xsi:type="dcterms:W3CDTF">2004-07-12T16:53:24Z</dcterms:created>
  <dcterms:modified xsi:type="dcterms:W3CDTF">2020-10-26T03:45:24Z</dcterms:modified>
</cp:coreProperties>
</file>